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C\Desktop\ITA\2569\o10\โดมมี่\"/>
    </mc:Choice>
  </mc:AlternateContent>
  <xr:revisionPtr revIDLastSave="0" documentId="13_ncr:1_{646A3B20-40C7-4A73-B641-7B7C93AA12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ลับพลาไชย 1" sheetId="11" r:id="rId1"/>
  </sheets>
  <definedNames>
    <definedName name="_xlnm.Print_Area" localSheetId="0">'พลับพลาไชย 1'!$A$1:$M$88</definedName>
    <definedName name="_xlnm.Print_Titles" localSheetId="0">'พลับพลาไชย 1'!$5:$7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7" i="11" l="1"/>
  <c r="K41" i="11"/>
  <c r="K65" i="11"/>
  <c r="L10" i="11"/>
  <c r="L17" i="11"/>
  <c r="L18" i="11"/>
  <c r="L19" i="11"/>
  <c r="L20" i="11"/>
  <c r="L23" i="11"/>
  <c r="L26" i="11"/>
  <c r="L28" i="11"/>
  <c r="L31" i="11"/>
  <c r="L32" i="11"/>
  <c r="L33" i="11"/>
  <c r="L34" i="11"/>
  <c r="L36" i="11"/>
  <c r="K36" i="11"/>
  <c r="L39" i="11"/>
  <c r="L41" i="11"/>
  <c r="L43" i="11"/>
  <c r="L45" i="11"/>
  <c r="L47" i="11"/>
  <c r="L49" i="11"/>
  <c r="K47" i="11"/>
  <c r="K49" i="11"/>
  <c r="L51" i="11"/>
  <c r="L53" i="11"/>
  <c r="L56" i="11"/>
  <c r="L59" i="11"/>
  <c r="L62" i="11"/>
  <c r="L65" i="11"/>
  <c r="D71" i="11"/>
  <c r="J71" i="11"/>
  <c r="I71" i="11"/>
  <c r="K59" i="11"/>
  <c r="K56" i="11"/>
  <c r="K34" i="11"/>
  <c r="K33" i="11"/>
  <c r="K32" i="11"/>
  <c r="K31" i="11"/>
  <c r="K28" i="11"/>
  <c r="K27" i="11"/>
  <c r="K26" i="11"/>
  <c r="K62" i="11"/>
  <c r="K53" i="11"/>
  <c r="K51" i="11"/>
  <c r="K45" i="11"/>
  <c r="K43" i="11"/>
  <c r="K39" i="11"/>
  <c r="K68" i="11"/>
  <c r="K18" i="11"/>
  <c r="K19" i="11"/>
  <c r="K20" i="11"/>
  <c r="K17" i="11"/>
  <c r="K10" i="11"/>
  <c r="K23" i="11"/>
  <c r="L68" i="11" l="1"/>
  <c r="K71" i="11"/>
  <c r="L71" i="11"/>
</calcChain>
</file>

<file path=xl/sharedStrings.xml><?xml version="1.0" encoding="utf-8"?>
<sst xmlns="http://schemas.openxmlformats.org/spreadsheetml/2006/main" count="249" uniqueCount="70">
  <si>
    <t>ที่</t>
  </si>
  <si>
    <t>สตช.</t>
  </si>
  <si>
    <t>อปท.</t>
  </si>
  <si>
    <t>อื่นๆ</t>
  </si>
  <si>
    <t xml:space="preserve"> -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</si>
  <si>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</si>
  <si>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</si>
  <si>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>1 ค่าตอบแทนคุ้มครองพยาน</t>
  </si>
  <si>
    <t>2 ค่าตอบแทนนักจิตวิทยา</t>
  </si>
  <si>
    <t>3 ค่าตอบแทนชันสูตรพลิกศพ</t>
  </si>
  <si>
    <t xml:space="preserve"> - ค่าใช้สอย</t>
  </si>
  <si>
    <t xml:space="preserve"> - ค่าวัสดุ</t>
  </si>
  <si>
    <t>1.ค่าวัสดุสำนักงาน</t>
  </si>
  <si>
    <t>4.ค่าวัสดุอาหารผู้ต้องหา</t>
  </si>
  <si>
    <t>2.ค่าน้ำมันเชื้อเพลิงและหล่อลื่น</t>
  </si>
  <si>
    <t>3.ค่าวัสดุจราจร(ค่าวัสดุอื่น)</t>
  </si>
  <si>
    <t>2.ค่าซ่อมยานพาหนะ</t>
  </si>
  <si>
    <t>ชื่อโครงการ /
กิจกรรม</t>
  </si>
  <si>
    <t>โครงการบริหารจัดการสกัดกั้นยาเสพติด Heart Land</t>
  </si>
  <si>
    <t>โครงการสลายโครงสร้างเครือข่ายผู้มีอิทธิพล</t>
  </si>
  <si>
    <t>โครงการตำรวจประสานโรงเรียน (1 ตำรวจ 1 โรงเรียน)</t>
  </si>
  <si>
    <t xml:space="preserve"> - ค่าใช้จ่ายอื่น (แก้ไขปัญหาฯ)</t>
  </si>
  <si>
    <t xml:space="preserve">โครงการ การศึกษาเพื่อต่อต้านการใช้ยาเสพติดในโรงเรียน (D.A.R.E) </t>
  </si>
  <si>
    <t xml:space="preserve"> - ค่าสาธารณูปโภค</t>
  </si>
  <si>
    <t>ประเทศไทยสำหรับเป็นค่าตอบแทนการสอบครูตำรวจ</t>
  </si>
  <si>
    <t>1. ไฟฟ้า</t>
  </si>
  <si>
    <t>2. ประปา</t>
  </si>
  <si>
    <t>4. ไปรณีย์</t>
  </si>
  <si>
    <t>รวม</t>
  </si>
  <si>
    <t>จำนวนเงินงบประมาณ</t>
  </si>
  <si>
    <t>โครงการชุมชนและมวลชนสัมพันธ์</t>
  </si>
  <si>
    <t>หน่วยงาน
ภาครัฐ</t>
  </si>
  <si>
    <t>โครงการปฏิรูประบบการสอบสวนและการบังคับใช้กฎหมาย</t>
  </si>
  <si>
    <t>จำนวนงบประมาณ/แหล่งที่จัดสรร/สนับสนุน</t>
  </si>
  <si>
    <t>ภาคเอกชน</t>
  </si>
  <si>
    <t xml:space="preserve"> - ค่าตอบแทนการปฏิบัติงานนอกเวลาราชการ (ค่า OT)</t>
  </si>
  <si>
    <t xml:space="preserve">เบี้ยประชุมคณะกรรมการตรวจสอบและติดตามการบริหารงานตำรวจ </t>
  </si>
  <si>
    <t>(กต.ตร.)</t>
  </si>
  <si>
    <t>โครงการอาสาตำรวจ</t>
  </si>
  <si>
    <t>(อส.ตร.)</t>
  </si>
  <si>
    <t>(ตชส.)</t>
  </si>
  <si>
    <t>โครงการปิดล้อมตรวจค้น</t>
  </si>
  <si>
    <t>โครงการสลายผู้มีอิทธิพลและชาติพันธุ์</t>
  </si>
  <si>
    <t>โครงการความผิดเกี่ยวเนื่องบริเวณชายแดน</t>
  </si>
  <si>
    <t>3.ค่าจ้างเหมาทำความสะอาด</t>
  </si>
  <si>
    <t>โครงการปิดล้อมตรวจค้น พื้นที่เป้าหมาย</t>
  </si>
  <si>
    <t>โครงการชุมชนบำบัดอย่างยั่งยืนในพื้นที่แพร่ระบาดยาเสพติด</t>
  </si>
  <si>
    <t>(โครงการตำบลยั่งยืน)</t>
  </si>
  <si>
    <t xml:space="preserve">ผลการใช้จ่ายงบประมาณ </t>
  </si>
  <si>
    <t>ผลการดำเนินการ</t>
  </si>
  <si>
    <t>ผลการเบิกจ่าย</t>
  </si>
  <si>
    <t>เป็นไปตามเป้าหมาย</t>
  </si>
  <si>
    <t>ไตรมาส 1</t>
  </si>
  <si>
    <t>ไตรมาส 2</t>
  </si>
  <si>
    <t>(ม.ค.69-มี.ค.69)</t>
  </si>
  <si>
    <t>(ค.ค.68-ธ.ค.68)</t>
  </si>
  <si>
    <t>คงเหลือ</t>
  </si>
  <si>
    <t>คิดเป็นร้อยละ</t>
  </si>
  <si>
    <t>ปัญหา / อุปสรรค
แนวทางการแก้ไข</t>
  </si>
  <si>
    <t>ไม่มี</t>
  </si>
  <si>
    <t>3. โทรศัพท์/อินเตอร์เน็ต</t>
  </si>
  <si>
    <t>4 ค่าส่งหมายเรียกพยาน/ตอบแทนล่าม</t>
  </si>
  <si>
    <t>1.ค่าเบี้ยเลี้ยง/ค่าที่พัก/ยานพาหนะ</t>
  </si>
  <si>
    <t>โครงการสร้างเครือข่ายการมีส่วนร่วมของประชาชนในการแก้ไขปัญหา</t>
  </si>
  <si>
    <t>ความเดือนร้อนของประชาชนในระดับสถานีตำรวจ เพื่อสนับสนุนการ</t>
  </si>
  <si>
    <t>ป้องกันอาชญากรรม</t>
  </si>
  <si>
    <t xml:space="preserve"> - ค่าตอบแทน 4 ค่า  (งบประมาณจัดสรรคไว้ที่ กองบังคับการตำรวจนครบาล 6)</t>
  </si>
  <si>
    <t>สถานีตำรวจนครบาลพลับพลาไชย 1</t>
  </si>
  <si>
    <t>-</t>
  </si>
  <si>
    <t>ประจำปีงบประมาณ พ.ศ.2569 (รอบ 6 เดือนแรก ต.ค.68 - มี.ค.69)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</si>
</sst>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sz val="8"/>
      <name val="Calibri"/>
      <family val="2"/>
      <charset val="222"/>
      <scheme val="minor"/>
    </font>
    <font>
      <b/>
      <sz val="16"/>
      <color rgb="FF002060"/>
      <name val="TH SarabunIT๙"/>
      <family val="2"/>
    </font>
    <font>
      <sz val="16"/>
      <color theme="0" tint="-4.9989318521683403E-2"/>
      <name val="TH SarabunIT๙"/>
      <family val="2"/>
    </font>
    <font>
      <b/>
      <sz val="18"/>
      <color theme="1"/>
      <name val="TH SarabunIT๙"/>
      <family val="2"/>
    </font>
    <font>
      <b/>
      <sz val="36"/>
      <color theme="0"/>
      <name val="TH SarabunIT๙"/>
      <family val="2"/>
    </font>
    <font>
      <b/>
      <sz val="12"/>
      <color rgb="FF002060"/>
      <name val="TH SarabunIT๙"/>
      <family val="2"/>
    </font>
    <font>
      <b/>
      <sz val="22"/>
      <color theme="0" tint="-4.9989318521683403E-2"/>
      <name val="TH SarabunIT๙"/>
      <family val="2"/>
    </font>
    <font>
      <b/>
      <sz val="22"/>
      <color rgb="FFFFFF00"/>
      <name val="TH SarabunIT๙"/>
      <family val="2"/>
    </font>
    <font>
      <b/>
      <sz val="16"/>
      <color rgb="FFFF0000"/>
      <name val="TH SarabunIT๙"/>
      <family val="2"/>
    </font>
    <font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sz val="16"/>
      <color rgb="FF002060"/>
      <name val="TH SarabunIT๙"/>
      <family val="2"/>
    </font>
    <font>
      <b/>
      <sz val="14"/>
      <color rgb="FF002060"/>
      <name val="TH SarabunIT๙"/>
      <family val="2"/>
    </font>
    <font>
      <b/>
      <sz val="16"/>
      <color theme="0"/>
      <name val="TH SarabunIT๙"/>
      <family val="2"/>
    </font>
    <font>
      <b/>
      <sz val="14"/>
      <color theme="0"/>
      <name val="TH SarabunIT๙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5FBF3"/>
        <bgColor indexed="64"/>
      </patternFill>
    </fill>
    <fill>
      <patternFill patternType="solid">
        <fgColor rgb="FFE8F2E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/>
      <bottom/>
      <diagonal/>
    </border>
    <border>
      <left style="hair">
        <color theme="8"/>
      </left>
      <right style="hair">
        <color theme="8"/>
      </right>
      <top style="hair">
        <color theme="8"/>
      </top>
      <bottom style="hair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hair">
        <color theme="8"/>
      </right>
      <top style="hair">
        <color theme="8"/>
      </top>
      <bottom style="hair">
        <color rgb="FFFF0000"/>
      </bottom>
      <diagonal/>
    </border>
    <border>
      <left/>
      <right style="hair">
        <color theme="8"/>
      </right>
      <top style="hair">
        <color theme="8"/>
      </top>
      <bottom style="hair">
        <color theme="8"/>
      </bottom>
      <diagonal/>
    </border>
    <border>
      <left style="hair">
        <color theme="8"/>
      </left>
      <right style="hair">
        <color theme="8"/>
      </right>
      <top/>
      <bottom style="hair">
        <color theme="8"/>
      </bottom>
      <diagonal/>
    </border>
    <border>
      <left style="hair">
        <color theme="8"/>
      </left>
      <right style="hair">
        <color theme="8"/>
      </right>
      <top style="hair">
        <color theme="8"/>
      </top>
      <bottom style="hair">
        <color rgb="FFFF0000"/>
      </bottom>
      <diagonal/>
    </border>
    <border>
      <left style="hair">
        <color theme="8"/>
      </left>
      <right style="hair">
        <color theme="8"/>
      </right>
      <top style="hair">
        <color rgb="FFFF0000"/>
      </top>
      <bottom style="hair">
        <color theme="8"/>
      </bottom>
      <diagonal/>
    </border>
    <border>
      <left style="thin">
        <color theme="8"/>
      </left>
      <right style="thin">
        <color theme="8"/>
      </right>
      <top style="hair">
        <color rgb="FFFF0000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hair">
        <color rgb="FFFF0000"/>
      </top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hair">
        <color rgb="FFFF0000"/>
      </bottom>
      <diagonal/>
    </border>
    <border>
      <left style="thin">
        <color theme="8"/>
      </left>
      <right style="thin">
        <color theme="8"/>
      </right>
      <top/>
      <bottom style="hair">
        <color rgb="FFFF0000"/>
      </bottom>
      <diagonal/>
    </border>
    <border>
      <left/>
      <right style="thin">
        <color theme="8"/>
      </right>
      <top style="hair">
        <color rgb="FFFF0000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hair">
        <color rgb="FFFF0000"/>
      </bottom>
      <diagonal/>
    </border>
    <border>
      <left/>
      <right style="hair">
        <color theme="8"/>
      </right>
      <top style="hair">
        <color rgb="FFFF0000"/>
      </top>
      <bottom style="hair">
        <color theme="8"/>
      </bottom>
      <diagonal/>
    </border>
    <border>
      <left/>
      <right style="hair">
        <color theme="8"/>
      </right>
      <top/>
      <bottom style="hair">
        <color theme="8"/>
      </bottom>
      <diagonal/>
    </border>
    <border>
      <left style="thin">
        <color indexed="64"/>
      </left>
      <right style="hair">
        <color rgb="FFFF0000"/>
      </right>
      <top style="hair">
        <color rgb="FFFF0000"/>
      </top>
      <bottom/>
      <diagonal/>
    </border>
    <border>
      <left style="thin">
        <color indexed="64"/>
      </left>
      <right style="hair">
        <color rgb="FFFF0000"/>
      </right>
      <top/>
      <bottom/>
      <diagonal/>
    </border>
    <border>
      <left style="thin">
        <color indexed="64"/>
      </left>
      <right style="hair">
        <color rgb="FFFF0000"/>
      </right>
      <top/>
      <bottom style="hair">
        <color rgb="FFFF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rgb="FFFF0000"/>
      </right>
      <top style="hair">
        <color rgb="FFFF0000"/>
      </top>
      <bottom style="thin">
        <color theme="8"/>
      </bottom>
      <diagonal/>
    </border>
    <border>
      <left style="thin">
        <color indexed="64"/>
      </left>
      <right style="hair">
        <color rgb="FFFF0000"/>
      </right>
      <top style="thin">
        <color theme="8"/>
      </top>
      <bottom style="thin">
        <color theme="8"/>
      </bottom>
      <diagonal/>
    </border>
    <border>
      <left style="thin">
        <color indexed="64"/>
      </left>
      <right style="hair">
        <color rgb="FFFF0000"/>
      </right>
      <top style="thin">
        <color theme="8"/>
      </top>
      <bottom style="hair">
        <color rgb="FFFF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8"/>
      </left>
      <right style="thin">
        <color indexed="64"/>
      </right>
      <top style="hair">
        <color rgb="FFFF0000"/>
      </top>
      <bottom style="thin">
        <color theme="8"/>
      </bottom>
      <diagonal/>
    </border>
    <border>
      <left style="thin">
        <color theme="8"/>
      </left>
      <right style="thin">
        <color indexed="64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indexed="64"/>
      </right>
      <top style="thin">
        <color theme="8"/>
      </top>
      <bottom style="hair">
        <color rgb="FFFF0000"/>
      </bottom>
      <diagonal/>
    </border>
    <border>
      <left style="hair">
        <color theme="8"/>
      </left>
      <right style="thin">
        <color indexed="64"/>
      </right>
      <top style="hair">
        <color rgb="FFFF0000"/>
      </top>
      <bottom style="hair">
        <color theme="8"/>
      </bottom>
      <diagonal/>
    </border>
    <border>
      <left style="hair">
        <color theme="8"/>
      </left>
      <right style="thin">
        <color indexed="64"/>
      </right>
      <top style="hair">
        <color theme="8"/>
      </top>
      <bottom style="hair">
        <color theme="8"/>
      </bottom>
      <diagonal/>
    </border>
    <border>
      <left style="hair">
        <color theme="8"/>
      </left>
      <right style="thin">
        <color indexed="64"/>
      </right>
      <top style="hair">
        <color theme="8"/>
      </top>
      <bottom style="hair">
        <color rgb="FFFF0000"/>
      </bottom>
      <diagonal/>
    </border>
    <border>
      <left style="thin">
        <color indexed="64"/>
      </left>
      <right style="hair">
        <color rgb="FFFF0000"/>
      </right>
      <top/>
      <bottom style="hair">
        <color theme="8"/>
      </bottom>
      <diagonal/>
    </border>
    <border>
      <left style="thin">
        <color indexed="64"/>
      </left>
      <right style="hair">
        <color rgb="FFFF0000"/>
      </right>
      <top style="hair">
        <color theme="8"/>
      </top>
      <bottom style="hair">
        <color theme="8"/>
      </bottom>
      <diagonal/>
    </border>
    <border>
      <left style="thin">
        <color indexed="64"/>
      </left>
      <right style="hair">
        <color rgb="FFFF0000"/>
      </right>
      <top style="hair">
        <color theme="8"/>
      </top>
      <bottom style="hair">
        <color rgb="FFFF0000"/>
      </bottom>
      <diagonal/>
    </border>
    <border>
      <left style="hair">
        <color theme="8"/>
      </left>
      <right style="thin">
        <color indexed="64"/>
      </right>
      <top/>
      <bottom style="hair">
        <color theme="8"/>
      </bottom>
      <diagonal/>
    </border>
    <border>
      <left style="thin">
        <color indexed="64"/>
      </left>
      <right style="hair">
        <color rgb="FFFF0000"/>
      </right>
      <top style="hair">
        <color rgb="FFFF0000"/>
      </top>
      <bottom style="hair">
        <color theme="8"/>
      </bottom>
      <diagonal/>
    </border>
    <border>
      <left style="thin">
        <color indexed="64"/>
      </left>
      <right/>
      <top style="hair">
        <color rgb="FFFF0000"/>
      </top>
      <bottom style="thin">
        <color indexed="64"/>
      </bottom>
      <diagonal/>
    </border>
    <border>
      <left/>
      <right style="hair">
        <color theme="8"/>
      </right>
      <top style="hair">
        <color rgb="FFFF0000"/>
      </top>
      <bottom style="thin">
        <color indexed="64"/>
      </bottom>
      <diagonal/>
    </border>
    <border>
      <left style="hair">
        <color theme="8"/>
      </left>
      <right style="hair">
        <color theme="8"/>
      </right>
      <top style="hair">
        <color rgb="FFFF0000"/>
      </top>
      <bottom style="thin">
        <color indexed="64"/>
      </bottom>
      <diagonal/>
    </border>
    <border>
      <left style="hair">
        <color theme="8"/>
      </left>
      <right/>
      <top style="hair">
        <color rgb="FFFF0000"/>
      </top>
      <bottom style="thin">
        <color indexed="64"/>
      </bottom>
      <diagonal/>
    </border>
    <border>
      <left/>
      <right/>
      <top style="hair">
        <color rgb="FFFF0000"/>
      </top>
      <bottom style="thin">
        <color indexed="64"/>
      </bottom>
      <diagonal/>
    </border>
    <border>
      <left style="hair">
        <color theme="8"/>
      </left>
      <right style="thin">
        <color indexed="64"/>
      </right>
      <top style="hair">
        <color rgb="FFFF0000"/>
      </top>
      <bottom style="thin">
        <color indexed="64"/>
      </bottom>
      <diagonal/>
    </border>
    <border>
      <left style="hair">
        <color theme="8" tint="0.39991454817346722"/>
      </left>
      <right style="hair">
        <color theme="8" tint="0.39991454817346722"/>
      </right>
      <top style="hair">
        <color rgb="FFFF0000"/>
      </top>
      <bottom style="hair">
        <color theme="8" tint="0.39991454817346722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1">
    <xf numFmtId="0" fontId="0" fillId="0" borderId="0" xfId="0"/>
    <xf numFmtId="0" fontId="2" fillId="0" borderId="0" xfId="0" applyFont="1"/>
    <xf numFmtId="0" fontId="2" fillId="0" borderId="0" xfId="0" applyFont="1" applyAlignment="1">
      <alignment shrinkToFit="1"/>
    </xf>
    <xf numFmtId="0" fontId="2" fillId="2" borderId="0" xfId="0" applyFont="1" applyFill="1"/>
    <xf numFmtId="0" fontId="6" fillId="0" borderId="0" xfId="0" applyFont="1"/>
    <xf numFmtId="0" fontId="12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164" fontId="4" fillId="9" borderId="3" xfId="1" applyFont="1" applyFill="1" applyBorder="1" applyAlignment="1">
      <alignment horizontal="center"/>
    </xf>
    <xf numFmtId="0" fontId="4" fillId="9" borderId="3" xfId="0" applyFont="1" applyFill="1" applyBorder="1" applyAlignment="1">
      <alignment horizontal="center" shrinkToFit="1"/>
    </xf>
    <xf numFmtId="164" fontId="4" fillId="9" borderId="3" xfId="0" applyNumberFormat="1" applyFont="1" applyFill="1" applyBorder="1" applyAlignment="1">
      <alignment horizontal="center" vertical="center" shrinkToFit="1"/>
    </xf>
    <xf numFmtId="0" fontId="4" fillId="9" borderId="3" xfId="0" applyFont="1" applyFill="1" applyBorder="1" applyAlignment="1">
      <alignment horizontal="center" vertical="center" shrinkToFit="1"/>
    </xf>
    <xf numFmtId="1" fontId="4" fillId="9" borderId="3" xfId="0" applyNumberFormat="1" applyFont="1" applyFill="1" applyBorder="1" applyAlignment="1">
      <alignment horizontal="center" vertical="center" shrinkToFit="1"/>
    </xf>
    <xf numFmtId="164" fontId="14" fillId="9" borderId="3" xfId="1" applyFont="1" applyFill="1" applyBorder="1" applyAlignment="1">
      <alignment horizontal="center" vertical="top" wrapText="1"/>
    </xf>
    <xf numFmtId="164" fontId="11" fillId="9" borderId="3" xfId="1" applyFont="1" applyFill="1" applyBorder="1" applyAlignment="1">
      <alignment horizontal="center"/>
    </xf>
    <xf numFmtId="164" fontId="14" fillId="9" borderId="3" xfId="1" applyFont="1" applyFill="1" applyBorder="1" applyAlignment="1">
      <alignment horizontal="center" vertical="top"/>
    </xf>
    <xf numFmtId="164" fontId="14" fillId="9" borderId="3" xfId="1" applyFont="1" applyFill="1" applyBorder="1" applyAlignment="1">
      <alignment horizontal="center" vertical="center" wrapText="1"/>
    </xf>
    <xf numFmtId="164" fontId="14" fillId="9" borderId="3" xfId="1" applyFont="1" applyFill="1" applyBorder="1" applyAlignment="1">
      <alignment horizontal="center" vertical="center"/>
    </xf>
    <xf numFmtId="164" fontId="11" fillId="5" borderId="3" xfId="1" applyFont="1" applyFill="1" applyBorder="1" applyAlignment="1">
      <alignment horizontal="center"/>
    </xf>
    <xf numFmtId="164" fontId="4" fillId="5" borderId="3" xfId="1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 shrinkToFit="1"/>
    </xf>
    <xf numFmtId="0" fontId="4" fillId="5" borderId="3" xfId="0" applyFont="1" applyFill="1" applyBorder="1" applyAlignment="1">
      <alignment horizontal="center" vertical="center" shrinkToFit="1"/>
    </xf>
    <xf numFmtId="164" fontId="4" fillId="9" borderId="3" xfId="1" applyFont="1" applyFill="1" applyBorder="1" applyAlignment="1">
      <alignment vertical="center"/>
    </xf>
    <xf numFmtId="164" fontId="4" fillId="9" borderId="3" xfId="1" applyFont="1" applyFill="1" applyBorder="1" applyAlignment="1">
      <alignment horizontal="center" vertical="center"/>
    </xf>
    <xf numFmtId="164" fontId="11" fillId="9" borderId="3" xfId="1" applyFont="1" applyFill="1" applyBorder="1" applyAlignment="1">
      <alignment vertical="center"/>
    </xf>
    <xf numFmtId="0" fontId="4" fillId="9" borderId="3" xfId="0" applyFont="1" applyFill="1" applyBorder="1" applyAlignment="1">
      <alignment vertical="center" shrinkToFit="1"/>
    </xf>
    <xf numFmtId="0" fontId="14" fillId="9" borderId="3" xfId="0" applyFont="1" applyFill="1" applyBorder="1" applyAlignment="1">
      <alignment horizontal="center"/>
    </xf>
    <xf numFmtId="164" fontId="4" fillId="9" borderId="3" xfId="1" applyFont="1" applyFill="1" applyBorder="1"/>
    <xf numFmtId="164" fontId="4" fillId="9" borderId="3" xfId="0" applyNumberFormat="1" applyFont="1" applyFill="1" applyBorder="1" applyAlignment="1">
      <alignment horizontal="center" shrinkToFit="1"/>
    </xf>
    <xf numFmtId="164" fontId="11" fillId="9" borderId="3" xfId="1" applyFont="1" applyFill="1" applyBorder="1"/>
    <xf numFmtId="0" fontId="4" fillId="9" borderId="3" xfId="0" applyFont="1" applyFill="1" applyBorder="1" applyAlignment="1">
      <alignment shrinkToFit="1"/>
    </xf>
    <xf numFmtId="164" fontId="14" fillId="9" borderId="3" xfId="1" applyFont="1" applyFill="1" applyBorder="1" applyAlignment="1">
      <alignment horizontal="center"/>
    </xf>
    <xf numFmtId="164" fontId="15" fillId="9" borderId="3" xfId="1" applyFont="1" applyFill="1" applyBorder="1" applyAlignment="1">
      <alignment horizontal="center"/>
    </xf>
    <xf numFmtId="0" fontId="4" fillId="9" borderId="3" xfId="1" applyNumberFormat="1" applyFont="1" applyFill="1" applyBorder="1" applyAlignment="1">
      <alignment horizontal="center" vertical="center"/>
    </xf>
    <xf numFmtId="164" fontId="4" fillId="9" borderId="3" xfId="1" applyFont="1" applyFill="1" applyBorder="1" applyAlignment="1">
      <alignment horizontal="center" shrinkToFit="1"/>
    </xf>
    <xf numFmtId="164" fontId="14" fillId="6" borderId="3" xfId="1" applyFont="1" applyFill="1" applyBorder="1" applyAlignment="1">
      <alignment horizontal="center"/>
    </xf>
    <xf numFmtId="164" fontId="4" fillId="6" borderId="3" xfId="1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 shrinkToFit="1"/>
    </xf>
    <xf numFmtId="164" fontId="11" fillId="6" borderId="3" xfId="1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 vertical="center" shrinkToFit="1"/>
    </xf>
    <xf numFmtId="0" fontId="14" fillId="6" borderId="3" xfId="0" applyFont="1" applyFill="1" applyBorder="1" applyAlignment="1">
      <alignment horizontal="center"/>
    </xf>
    <xf numFmtId="164" fontId="11" fillId="6" borderId="3" xfId="1" applyFont="1" applyFill="1" applyBorder="1" applyAlignment="1">
      <alignment vertical="center"/>
    </xf>
    <xf numFmtId="0" fontId="14" fillId="6" borderId="8" xfId="0" applyFont="1" applyFill="1" applyBorder="1" applyAlignment="1">
      <alignment horizontal="center"/>
    </xf>
    <xf numFmtId="164" fontId="11" fillId="6" borderId="8" xfId="1" applyFont="1" applyFill="1" applyBorder="1" applyAlignment="1">
      <alignment vertical="center"/>
    </xf>
    <xf numFmtId="164" fontId="4" fillId="6" borderId="8" xfId="1" applyFont="1" applyFill="1" applyBorder="1" applyAlignment="1">
      <alignment horizontal="center"/>
    </xf>
    <xf numFmtId="0" fontId="4" fillId="6" borderId="8" xfId="0" applyFont="1" applyFill="1" applyBorder="1" applyAlignment="1">
      <alignment horizontal="center" shrinkToFit="1"/>
    </xf>
    <xf numFmtId="0" fontId="4" fillId="6" borderId="8" xfId="0" applyFont="1" applyFill="1" applyBorder="1" applyAlignment="1">
      <alignment horizontal="center" vertical="center" shrinkToFit="1"/>
    </xf>
    <xf numFmtId="0" fontId="14" fillId="6" borderId="7" xfId="0" applyFont="1" applyFill="1" applyBorder="1" applyAlignment="1">
      <alignment horizontal="center"/>
    </xf>
    <xf numFmtId="164" fontId="4" fillId="6" borderId="7" xfId="1" applyFont="1" applyFill="1" applyBorder="1" applyAlignment="1">
      <alignment vertical="center"/>
    </xf>
    <xf numFmtId="164" fontId="4" fillId="6" borderId="7" xfId="1" applyFont="1" applyFill="1" applyBorder="1" applyAlignment="1">
      <alignment horizontal="center"/>
    </xf>
    <xf numFmtId="164" fontId="4" fillId="6" borderId="7" xfId="0" applyNumberFormat="1" applyFont="1" applyFill="1" applyBorder="1" applyAlignment="1">
      <alignment horizontal="center" shrinkToFit="1"/>
    </xf>
    <xf numFmtId="0" fontId="4" fillId="6" borderId="7" xfId="0" applyFont="1" applyFill="1" applyBorder="1" applyAlignment="1">
      <alignment horizontal="center" vertical="center" shrinkToFit="1"/>
    </xf>
    <xf numFmtId="0" fontId="14" fillId="6" borderId="9" xfId="0" applyFont="1" applyFill="1" applyBorder="1" applyAlignment="1">
      <alignment horizontal="center"/>
    </xf>
    <xf numFmtId="164" fontId="4" fillId="6" borderId="9" xfId="1" applyFont="1" applyFill="1" applyBorder="1" applyAlignment="1">
      <alignment vertical="center"/>
    </xf>
    <xf numFmtId="164" fontId="4" fillId="6" borderId="9" xfId="1" applyFont="1" applyFill="1" applyBorder="1" applyAlignment="1">
      <alignment horizontal="center"/>
    </xf>
    <xf numFmtId="164" fontId="4" fillId="6" borderId="9" xfId="0" applyNumberFormat="1" applyFont="1" applyFill="1" applyBorder="1" applyAlignment="1">
      <alignment horizontal="center" shrinkToFit="1"/>
    </xf>
    <xf numFmtId="0" fontId="4" fillId="6" borderId="9" xfId="0" applyFont="1" applyFill="1" applyBorder="1" applyAlignment="1">
      <alignment horizontal="center" vertical="center" shrinkToFit="1"/>
    </xf>
    <xf numFmtId="164" fontId="4" fillId="5" borderId="7" xfId="1" applyFont="1" applyFill="1" applyBorder="1" applyAlignment="1">
      <alignment horizontal="center" vertical="center"/>
    </xf>
    <xf numFmtId="164" fontId="11" fillId="5" borderId="7" xfId="1" applyFont="1" applyFill="1" applyBorder="1" applyAlignment="1">
      <alignment horizontal="center"/>
    </xf>
    <xf numFmtId="164" fontId="4" fillId="5" borderId="7" xfId="1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 shrinkToFit="1"/>
    </xf>
    <xf numFmtId="0" fontId="4" fillId="5" borderId="7" xfId="0" applyFont="1" applyFill="1" applyBorder="1" applyAlignment="1">
      <alignment horizontal="center" vertical="center" shrinkToFit="1"/>
    </xf>
    <xf numFmtId="0" fontId="8" fillId="3" borderId="12" xfId="0" applyFont="1" applyFill="1" applyBorder="1" applyAlignment="1">
      <alignment horizontal="center" vertical="center"/>
    </xf>
    <xf numFmtId="0" fontId="4" fillId="6" borderId="16" xfId="0" applyFont="1" applyFill="1" applyBorder="1"/>
    <xf numFmtId="0" fontId="4" fillId="6" borderId="6" xfId="0" applyFont="1" applyFill="1" applyBorder="1"/>
    <xf numFmtId="0" fontId="4" fillId="6" borderId="5" xfId="0" applyFont="1" applyFill="1" applyBorder="1"/>
    <xf numFmtId="0" fontId="4" fillId="5" borderId="17" xfId="0" applyFont="1" applyFill="1" applyBorder="1"/>
    <xf numFmtId="0" fontId="4" fillId="5" borderId="6" xfId="0" applyFont="1" applyFill="1" applyBorder="1" applyAlignment="1">
      <alignment horizontal="left"/>
    </xf>
    <xf numFmtId="0" fontId="4" fillId="9" borderId="6" xfId="0" applyFont="1" applyFill="1" applyBorder="1" applyAlignment="1">
      <alignment vertical="top"/>
    </xf>
    <xf numFmtId="0" fontId="4" fillId="9" borderId="6" xfId="0" applyFont="1" applyFill="1" applyBorder="1"/>
    <xf numFmtId="0" fontId="4" fillId="6" borderId="17" xfId="0" applyFont="1" applyFill="1" applyBorder="1"/>
    <xf numFmtId="164" fontId="14" fillId="6" borderId="7" xfId="1" applyFont="1" applyFill="1" applyBorder="1" applyAlignment="1">
      <alignment horizontal="center"/>
    </xf>
    <xf numFmtId="1" fontId="4" fillId="6" borderId="7" xfId="0" applyNumberFormat="1" applyFont="1" applyFill="1" applyBorder="1" applyAlignment="1">
      <alignment horizontal="center" vertical="center" shrinkToFit="1"/>
    </xf>
    <xf numFmtId="0" fontId="4" fillId="9" borderId="5" xfId="0" applyFont="1" applyFill="1" applyBorder="1"/>
    <xf numFmtId="164" fontId="14" fillId="9" borderId="8" xfId="1" applyFont="1" applyFill="1" applyBorder="1" applyAlignment="1">
      <alignment horizontal="center"/>
    </xf>
    <xf numFmtId="164" fontId="11" fillId="9" borderId="8" xfId="1" applyFont="1" applyFill="1" applyBorder="1" applyAlignment="1">
      <alignment horizontal="center"/>
    </xf>
    <xf numFmtId="164" fontId="4" fillId="9" borderId="8" xfId="1" applyFont="1" applyFill="1" applyBorder="1" applyAlignment="1">
      <alignment horizontal="center"/>
    </xf>
    <xf numFmtId="0" fontId="4" fillId="9" borderId="8" xfId="0" applyFont="1" applyFill="1" applyBorder="1" applyAlignment="1">
      <alignment horizontal="center" shrinkToFit="1"/>
    </xf>
    <xf numFmtId="0" fontId="4" fillId="9" borderId="8" xfId="0" applyFont="1" applyFill="1" applyBorder="1" applyAlignment="1">
      <alignment horizontal="center" vertical="center" shrinkToFit="1"/>
    </xf>
    <xf numFmtId="164" fontId="11" fillId="6" borderId="8" xfId="1" applyFont="1" applyFill="1" applyBorder="1" applyAlignment="1">
      <alignment horizontal="center"/>
    </xf>
    <xf numFmtId="164" fontId="14" fillId="6" borderId="8" xfId="1" applyFont="1" applyFill="1" applyBorder="1" applyAlignment="1">
      <alignment horizontal="center"/>
    </xf>
    <xf numFmtId="1" fontId="4" fillId="9" borderId="3" xfId="1" applyNumberFormat="1" applyFont="1" applyFill="1" applyBorder="1" applyAlignment="1">
      <alignment horizontal="center" vertical="center"/>
    </xf>
    <xf numFmtId="0" fontId="4" fillId="5" borderId="32" xfId="0" applyFont="1" applyFill="1" applyBorder="1" applyAlignment="1">
      <alignment horizontal="center" shrinkToFit="1"/>
    </xf>
    <xf numFmtId="0" fontId="4" fillId="5" borderId="33" xfId="0" applyFont="1" applyFill="1" applyBorder="1" applyAlignment="1">
      <alignment horizontal="center" shrinkToFit="1"/>
    </xf>
    <xf numFmtId="0" fontId="4" fillId="9" borderId="33" xfId="0" applyFont="1" applyFill="1" applyBorder="1" applyAlignment="1">
      <alignment horizontal="center" vertical="center" shrinkToFit="1"/>
    </xf>
    <xf numFmtId="0" fontId="4" fillId="9" borderId="33" xfId="0" applyFont="1" applyFill="1" applyBorder="1" applyAlignment="1">
      <alignment horizontal="center" shrinkToFit="1"/>
    </xf>
    <xf numFmtId="0" fontId="4" fillId="9" borderId="34" xfId="0" applyFont="1" applyFill="1" applyBorder="1" applyAlignment="1">
      <alignment horizontal="center" shrinkToFit="1"/>
    </xf>
    <xf numFmtId="0" fontId="4" fillId="6" borderId="32" xfId="0" applyFont="1" applyFill="1" applyBorder="1" applyAlignment="1">
      <alignment horizontal="center" shrinkToFit="1"/>
    </xf>
    <xf numFmtId="0" fontId="4" fillId="6" borderId="33" xfId="0" applyFont="1" applyFill="1" applyBorder="1" applyAlignment="1">
      <alignment horizontal="center" shrinkToFit="1"/>
    </xf>
    <xf numFmtId="0" fontId="4" fillId="6" borderId="34" xfId="0" applyFont="1" applyFill="1" applyBorder="1" applyAlignment="1">
      <alignment horizontal="center" shrinkToFit="1"/>
    </xf>
    <xf numFmtId="0" fontId="4" fillId="6" borderId="38" xfId="0" applyFont="1" applyFill="1" applyBorder="1" applyAlignment="1">
      <alignment horizontal="center" shrinkToFit="1"/>
    </xf>
    <xf numFmtId="0" fontId="4" fillId="6" borderId="38" xfId="0" applyFont="1" applyFill="1" applyBorder="1" applyAlignment="1">
      <alignment horizontal="center" vertical="center" wrapText="1" shrinkToFit="1"/>
    </xf>
    <xf numFmtId="0" fontId="4" fillId="6" borderId="32" xfId="0" applyFont="1" applyFill="1" applyBorder="1" applyAlignment="1">
      <alignment horizontal="center" vertical="center" wrapText="1" shrinkToFit="1"/>
    </xf>
    <xf numFmtId="164" fontId="9" fillId="8" borderId="42" xfId="0" applyNumberFormat="1" applyFont="1" applyFill="1" applyBorder="1" applyAlignment="1">
      <alignment horizontal="center" vertical="center"/>
    </xf>
    <xf numFmtId="164" fontId="11" fillId="8" borderId="42" xfId="0" applyNumberFormat="1" applyFont="1" applyFill="1" applyBorder="1" applyAlignment="1">
      <alignment vertical="center"/>
    </xf>
    <xf numFmtId="164" fontId="17" fillId="8" borderId="42" xfId="0" applyNumberFormat="1" applyFont="1" applyFill="1" applyBorder="1" applyAlignment="1">
      <alignment vertical="center"/>
    </xf>
    <xf numFmtId="164" fontId="16" fillId="8" borderId="42" xfId="0" applyNumberFormat="1" applyFont="1" applyFill="1" applyBorder="1" applyAlignment="1">
      <alignment horizontal="center" vertical="center"/>
    </xf>
    <xf numFmtId="0" fontId="5" fillId="8" borderId="45" xfId="0" applyFont="1" applyFill="1" applyBorder="1" applyAlignment="1">
      <alignment horizontal="center"/>
    </xf>
    <xf numFmtId="164" fontId="4" fillId="9" borderId="46" xfId="1" applyFont="1" applyFill="1" applyBorder="1"/>
    <xf numFmtId="2" fontId="4" fillId="6" borderId="9" xfId="0" applyNumberFormat="1" applyFont="1" applyFill="1" applyBorder="1" applyAlignment="1">
      <alignment horizontal="center" vertical="center" shrinkToFit="1"/>
    </xf>
    <xf numFmtId="2" fontId="4" fillId="9" borderId="3" xfId="0" applyNumberFormat="1" applyFont="1" applyFill="1" applyBorder="1" applyAlignment="1">
      <alignment horizontal="center" vertical="center" shrinkToFit="1"/>
    </xf>
    <xf numFmtId="2" fontId="4" fillId="6" borderId="7" xfId="0" applyNumberFormat="1" applyFont="1" applyFill="1" applyBorder="1" applyAlignment="1">
      <alignment horizontal="center" vertical="center" shrinkToFit="1"/>
    </xf>
    <xf numFmtId="0" fontId="7" fillId="8" borderId="25" xfId="0" applyFont="1" applyFill="1" applyBorder="1" applyAlignment="1">
      <alignment horizontal="center"/>
    </xf>
    <xf numFmtId="0" fontId="7" fillId="8" borderId="26" xfId="0" applyFont="1" applyFill="1" applyBorder="1" applyAlignment="1">
      <alignment horizontal="center"/>
    </xf>
    <xf numFmtId="0" fontId="7" fillId="8" borderId="27" xfId="0" applyFont="1" applyFill="1" applyBorder="1" applyAlignment="1">
      <alignment horizontal="center"/>
    </xf>
    <xf numFmtId="0" fontId="7" fillId="8" borderId="21" xfId="0" applyFont="1" applyFill="1" applyBorder="1" applyAlignment="1">
      <alignment horizontal="center"/>
    </xf>
    <xf numFmtId="0" fontId="7" fillId="8" borderId="0" xfId="0" applyFont="1" applyFill="1" applyAlignment="1">
      <alignment horizontal="center"/>
    </xf>
    <xf numFmtId="0" fontId="7" fillId="8" borderId="28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 wrapText="1" shrinkToFit="1"/>
    </xf>
    <xf numFmtId="0" fontId="4" fillId="3" borderId="30" xfId="0" applyFont="1" applyFill="1" applyBorder="1" applyAlignment="1">
      <alignment horizontal="center" vertical="center" shrinkToFit="1"/>
    </xf>
    <xf numFmtId="0" fontId="4" fillId="3" borderId="31" xfId="0" applyFont="1" applyFill="1" applyBorder="1" applyAlignment="1">
      <alignment horizontal="center" vertical="center" shrinkToFi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shrinkToFit="1"/>
    </xf>
    <xf numFmtId="0" fontId="4" fillId="3" borderId="2" xfId="0" applyFont="1" applyFill="1" applyBorder="1" applyAlignment="1">
      <alignment horizontal="center" vertical="center" shrinkToFit="1"/>
    </xf>
    <xf numFmtId="0" fontId="4" fillId="3" borderId="13" xfId="0" applyFont="1" applyFill="1" applyBorder="1" applyAlignment="1">
      <alignment horizontal="center" vertical="center" shrinkToFit="1"/>
    </xf>
    <xf numFmtId="0" fontId="13" fillId="4" borderId="18" xfId="0" applyFont="1" applyFill="1" applyBorder="1" applyAlignment="1">
      <alignment horizontal="center" vertical="top"/>
    </xf>
    <xf numFmtId="0" fontId="13" fillId="4" borderId="19" xfId="0" applyFont="1" applyFill="1" applyBorder="1" applyAlignment="1">
      <alignment horizontal="center" vertical="top"/>
    </xf>
    <xf numFmtId="0" fontId="13" fillId="4" borderId="20" xfId="0" applyFont="1" applyFill="1" applyBorder="1" applyAlignment="1">
      <alignment horizontal="center" vertical="top"/>
    </xf>
    <xf numFmtId="0" fontId="4" fillId="7" borderId="35" xfId="0" applyFont="1" applyFill="1" applyBorder="1" applyAlignment="1">
      <alignment horizontal="center" vertical="top"/>
    </xf>
    <xf numFmtId="0" fontId="4" fillId="7" borderId="36" xfId="0" applyFont="1" applyFill="1" applyBorder="1" applyAlignment="1">
      <alignment horizontal="center" vertical="top"/>
    </xf>
    <xf numFmtId="0" fontId="4" fillId="7" borderId="37" xfId="0" applyFont="1" applyFill="1" applyBorder="1" applyAlignment="1">
      <alignment horizontal="center" vertical="top"/>
    </xf>
    <xf numFmtId="0" fontId="13" fillId="7" borderId="35" xfId="0" applyFont="1" applyFill="1" applyBorder="1" applyAlignment="1">
      <alignment horizontal="center" vertical="top"/>
    </xf>
    <xf numFmtId="0" fontId="13" fillId="7" borderId="37" xfId="0" applyFont="1" applyFill="1" applyBorder="1" applyAlignment="1">
      <alignment horizontal="center" vertical="top"/>
    </xf>
    <xf numFmtId="0" fontId="4" fillId="3" borderId="10" xfId="0" applyFont="1" applyFill="1" applyBorder="1" applyAlignment="1">
      <alignment horizontal="center" vertical="center" wrapText="1" shrinkToFit="1"/>
    </xf>
    <xf numFmtId="0" fontId="4" fillId="3" borderId="1" xfId="0" applyFont="1" applyFill="1" applyBorder="1" applyAlignment="1">
      <alignment horizontal="center" vertical="center" shrinkToFit="1"/>
    </xf>
    <xf numFmtId="0" fontId="4" fillId="3" borderId="12" xfId="0" applyFont="1" applyFill="1" applyBorder="1" applyAlignment="1">
      <alignment horizontal="center" vertical="center" shrinkToFit="1"/>
    </xf>
    <xf numFmtId="0" fontId="10" fillId="8" borderId="40" xfId="0" applyFont="1" applyFill="1" applyBorder="1" applyAlignment="1">
      <alignment horizontal="center" vertical="center"/>
    </xf>
    <xf numFmtId="0" fontId="10" fillId="8" borderId="41" xfId="0" applyFont="1" applyFill="1" applyBorder="1" applyAlignment="1">
      <alignment horizontal="center" vertical="center"/>
    </xf>
    <xf numFmtId="0" fontId="5" fillId="8" borderId="43" xfId="0" applyFont="1" applyFill="1" applyBorder="1" applyAlignment="1">
      <alignment horizontal="center"/>
    </xf>
    <xf numFmtId="0" fontId="5" fillId="8" borderId="44" xfId="0" applyFont="1" applyFill="1" applyBorder="1" applyAlignment="1">
      <alignment horizontal="center"/>
    </xf>
    <xf numFmtId="0" fontId="5" fillId="8" borderId="41" xfId="0" applyFont="1" applyFill="1" applyBorder="1" applyAlignment="1">
      <alignment horizontal="center"/>
    </xf>
    <xf numFmtId="0" fontId="13" fillId="7" borderId="35" xfId="0" applyFont="1" applyFill="1" applyBorder="1" applyAlignment="1">
      <alignment horizontal="center" vertical="center"/>
    </xf>
    <xf numFmtId="0" fontId="13" fillId="7" borderId="36" xfId="0" applyFont="1" applyFill="1" applyBorder="1" applyAlignment="1">
      <alignment horizontal="center" vertical="center"/>
    </xf>
    <xf numFmtId="0" fontId="13" fillId="7" borderId="37" xfId="0" applyFont="1" applyFill="1" applyBorder="1" applyAlignment="1">
      <alignment horizontal="center" vertical="center"/>
    </xf>
    <xf numFmtId="0" fontId="13" fillId="7" borderId="39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EFF6FB"/>
      <color rgb="FFE8F2E2"/>
      <color rgb="FFF5FBF3"/>
      <color rgb="FFF0F9ED"/>
      <color rgb="FFEAF7E5"/>
      <color rgb="FF66003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113147</xdr:colOff>
      <xdr:row>0</xdr:row>
      <xdr:rowOff>190500</xdr:rowOff>
    </xdr:from>
    <xdr:to>
      <xdr:col>1</xdr:col>
      <xdr:colOff>3278909</xdr:colOff>
      <xdr:row>2</xdr:row>
      <xdr:rowOff>371943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977F9502-A02E-42B1-AA63-BB78496F3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47" y="190500"/>
          <a:ext cx="3618200" cy="1459553"/>
        </a:xfrm>
        <a:prstGeom prst="rect">
          <a:avLst/>
        </a:prstGeom>
      </xdr:spPr>
    </xdr:pic>
    <xdr:clientData/>
  </xdr:twoCellAnchor>
  <xdr:twoCellAnchor editAs="oneCell">
    <xdr:from>
      <xdr:col>11</xdr:col>
      <xdr:colOff>466725</xdr:colOff>
      <xdr:row>0</xdr:row>
      <xdr:rowOff>325167</xdr:rowOff>
    </xdr:from>
    <xdr:to>
      <xdr:col>12</xdr:col>
      <xdr:colOff>620899</xdr:colOff>
      <xdr:row>2</xdr:row>
      <xdr:rowOff>240651</xdr:rowOff>
    </xdr:to>
    <xdr:pic>
      <xdr:nvPicPr>
        <xdr:cNvPr id="10" name="รูปภาพ 9">
          <a:extLst>
            <a:ext uri="{FF2B5EF4-FFF2-40B4-BE49-F238E27FC236}">
              <a16:creationId xmlns:a16="http://schemas.microsoft.com/office/drawing/2014/main" id="{570DC80D-9502-8945-488E-828E6ED2BF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649200" y="325167"/>
          <a:ext cx="973324" cy="1186450"/>
        </a:xfrm>
        <a:prstGeom prst="rect">
          <a:avLst/>
        </a:prstGeom>
      </xdr:spPr>
    </xdr:pic>
    <xdr:clientData/>
  </xdr:twoCellAnchor>
  <xdr:oneCellAnchor>
    <xdr:from>
      <xdr:col>1</xdr:col>
      <xdr:colOff>217714</xdr:colOff>
      <xdr:row>75</xdr:row>
      <xdr:rowOff>231321</xdr:rowOff>
    </xdr:from>
    <xdr:ext cx="4234545" cy="1583975"/>
    <xdr:sp macro="" textlink="">
      <xdr:nvSpPr>
        <xdr:cNvPr id="2" name="กล่องข้อความ 4">
          <a:extLst>
            <a:ext uri="{FF2B5EF4-FFF2-40B4-BE49-F238E27FC236}">
              <a16:creationId xmlns:a16="http://schemas.microsoft.com/office/drawing/2014/main" id="{455896AA-4437-4227-AB2D-5B75D93269C6}"/>
            </a:ext>
          </a:extLst>
        </xdr:cNvPr>
        <xdr:cNvSpPr txBox="1"/>
      </xdr:nvSpPr>
      <xdr:spPr>
        <a:xfrm>
          <a:off x="612321" y="21036642"/>
          <a:ext cx="4234545" cy="15839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พ.ต.ท.                            ผู้รายงาน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( สมยศ  แสงน้ำ</a:t>
          </a:r>
          <a:r>
            <a:rPr lang="en-US" sz="240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24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สว.ธร.สน.พลับพลาไชย 1</a:t>
          </a:r>
          <a:endParaRPr lang="th-TH" sz="2400" baseline="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24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</a:t>
          </a:r>
          <a:r>
            <a:rPr lang="th-TH" sz="2400" baseline="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1 เม.ย.256</a:t>
          </a:r>
          <a:r>
            <a:rPr lang="en-US" sz="2400" baseline="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9</a:t>
          </a:r>
          <a:endParaRPr lang="en-US" sz="24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1</xdr:col>
      <xdr:colOff>1712134</xdr:colOff>
      <xdr:row>74</xdr:row>
      <xdr:rowOff>2366</xdr:rowOff>
    </xdr:from>
    <xdr:to>
      <xdr:col>1</xdr:col>
      <xdr:colOff>3379569</xdr:colOff>
      <xdr:row>77</xdr:row>
      <xdr:rowOff>253460</xdr:rowOff>
    </xdr:to>
    <xdr:pic>
      <xdr:nvPicPr>
        <xdr:cNvPr id="6" name="รูปภาพ 6">
          <a:extLst>
            <a:ext uri="{FF2B5EF4-FFF2-40B4-BE49-F238E27FC236}">
              <a16:creationId xmlns:a16="http://schemas.microsoft.com/office/drawing/2014/main" id="{BC649DEF-5CEC-4E0B-A6E9-839FE8B5E1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408" t="37651" r="13845" b="34033"/>
        <a:stretch>
          <a:fillRect/>
        </a:stretch>
      </xdr:blipFill>
      <xdr:spPr bwMode="auto">
        <a:xfrm>
          <a:off x="2109699" y="21189279"/>
          <a:ext cx="1667435" cy="102137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334854</xdr:colOff>
      <xdr:row>73</xdr:row>
      <xdr:rowOff>134888</xdr:rowOff>
    </xdr:from>
    <xdr:ext cx="8026400" cy="3804779"/>
    <xdr:sp macro="" textlink="">
      <xdr:nvSpPr>
        <xdr:cNvPr id="9" name="กล่องข้อความ 2">
          <a:extLst>
            <a:ext uri="{FF2B5EF4-FFF2-40B4-BE49-F238E27FC236}">
              <a16:creationId xmlns:a16="http://schemas.microsoft.com/office/drawing/2014/main" id="{CEF78976-1E98-4462-954F-ED3D1166583B}"/>
            </a:ext>
          </a:extLst>
        </xdr:cNvPr>
        <xdr:cNvSpPr txBox="1"/>
      </xdr:nvSpPr>
      <xdr:spPr>
        <a:xfrm>
          <a:off x="5370680" y="21023627"/>
          <a:ext cx="8026400" cy="38047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  - </a:t>
          </a:r>
          <a:r>
            <a:rPr lang="th-TH" sz="2400" b="1">
              <a:latin typeface="TH SarabunIT๙" panose="020B0500040200020003" pitchFamily="34" charset="-34"/>
              <a:cs typeface="TH SarabunIT๙" panose="020B0500040200020003" pitchFamily="34" charset="-34"/>
            </a:rPr>
            <a:t>ทราบ</a:t>
          </a:r>
        </a:p>
        <a:p>
          <a:r>
            <a:rPr lang="th-TH" sz="2400" b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จัดทำประกาศเผยแพร่แผนการใช้จ่ายงบประมาณ ประจำปี พ.ศ.2569</a:t>
          </a:r>
        </a:p>
        <a:p>
          <a:r>
            <a:rPr lang="th-TH" sz="24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และรายงานผลการใช้จ่ายงบประมาณฯ</a:t>
          </a:r>
          <a:r>
            <a:rPr kumimoji="0" lang="th-TH" sz="2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รอบ 6 เดือนแรก หรือ 2 ไตรมาส </a:t>
          </a:r>
          <a:r>
            <a:rPr lang="th-TH" sz="24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</a:t>
          </a:r>
        </a:p>
        <a:p>
          <a:r>
            <a:rPr lang="th-TH" sz="24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ปัญหา / อุปสรรค ข้อขัดข้อง  ให้ ผกก.ฯ </a:t>
          </a:r>
          <a:r>
            <a:rPr lang="th-TH" sz="2400" b="0">
              <a:latin typeface="TH SarabunIT๙" panose="020B0500040200020003" pitchFamily="34" charset="-34"/>
              <a:cs typeface="TH SarabunIT๙" panose="020B0500040200020003" pitchFamily="34" charset="-34"/>
            </a:rPr>
            <a:t> ทราบ  เพื่อดำเนินการในส่วนที่เกี่ยวข้องต่อไป</a:t>
          </a:r>
        </a:p>
        <a:p>
          <a:endParaRPr lang="th-TH" sz="2400" b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endParaRPr lang="th-TH" sz="24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          พ.ต.อ.                                 ผู้ตรวจรายงาน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( อภิเชษฐ์  ทรัพย์ส่งเสริม )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ผกก.สน.พลับพลาไชย 1</a:t>
          </a:r>
          <a:endParaRPr lang="th-TH" sz="2400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24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1 เม.ย.256</a:t>
          </a:r>
          <a:r>
            <a:rPr lang="en-US" sz="24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9</a:t>
          </a:r>
          <a:endParaRPr lang="en-US" sz="16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6</xdr:col>
      <xdr:colOff>370114</xdr:colOff>
      <xdr:row>79</xdr:row>
      <xdr:rowOff>63954</xdr:rowOff>
    </xdr:from>
    <xdr:to>
      <xdr:col>9</xdr:col>
      <xdr:colOff>150512</xdr:colOff>
      <xdr:row>82</xdr:row>
      <xdr:rowOff>243791</xdr:rowOff>
    </xdr:to>
    <xdr:pic>
      <xdr:nvPicPr>
        <xdr:cNvPr id="11" name="รูปภาพ 7">
          <a:extLst>
            <a:ext uri="{FF2B5EF4-FFF2-40B4-BE49-F238E27FC236}">
              <a16:creationId xmlns:a16="http://schemas.microsoft.com/office/drawing/2014/main" id="{08117BDA-32B8-4EA9-8CD3-7F0A500B5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99739" y="22533429"/>
          <a:ext cx="1818748" cy="95136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M75"/>
  <sheetViews>
    <sheetView tabSelected="1" view="pageBreakPreview" topLeftCell="A45" zoomScaleNormal="100" zoomScaleSheetLayoutView="100" workbookViewId="0">
      <selection activeCell="P15" sqref="P15"/>
    </sheetView>
  </sheetViews>
  <sheetFormatPr defaultColWidth="9" defaultRowHeight="20.25"/>
  <cols>
    <col min="1" max="1" width="6" style="1" customWidth="1"/>
    <col min="2" max="2" width="67.7109375" style="1" customWidth="1"/>
    <col min="3" max="3" width="18.85546875" style="7" customWidth="1"/>
    <col min="4" max="4" width="18.5703125" style="5" bestFit="1" customWidth="1"/>
    <col min="5" max="8" width="6.7109375" style="1" customWidth="1"/>
    <col min="9" max="9" width="17.140625" style="1" bestFit="1" customWidth="1"/>
    <col min="10" max="10" width="17.28515625" style="1" bestFit="1" customWidth="1"/>
    <col min="11" max="11" width="18.28515625" style="2" customWidth="1"/>
    <col min="12" max="12" width="11.42578125" style="11" customWidth="1"/>
    <col min="13" max="13" width="16.42578125" style="9" customWidth="1"/>
    <col min="14" max="16384" width="9" style="1"/>
  </cols>
  <sheetData>
    <row r="1" spans="1:13" ht="50.25" customHeight="1">
      <c r="A1" s="106" t="s">
        <v>48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8"/>
    </row>
    <row r="2" spans="1:13" ht="50.1" customHeight="1">
      <c r="A2" s="109" t="s">
        <v>67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1"/>
    </row>
    <row r="3" spans="1:13" ht="50.1" customHeight="1">
      <c r="A3" s="109" t="s">
        <v>69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1"/>
    </row>
    <row r="4" spans="1:13" ht="9" customHeight="1">
      <c r="A4" s="109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1"/>
    </row>
    <row r="5" spans="1:13">
      <c r="A5" s="122" t="s">
        <v>0</v>
      </c>
      <c r="B5" s="119" t="s">
        <v>17</v>
      </c>
      <c r="C5" s="113" t="s">
        <v>49</v>
      </c>
      <c r="D5" s="112" t="s">
        <v>33</v>
      </c>
      <c r="E5" s="112"/>
      <c r="F5" s="112"/>
      <c r="G5" s="112"/>
      <c r="H5" s="112"/>
      <c r="I5" s="112" t="s">
        <v>50</v>
      </c>
      <c r="J5" s="112"/>
      <c r="K5" s="139" t="s">
        <v>56</v>
      </c>
      <c r="L5" s="128" t="s">
        <v>57</v>
      </c>
      <c r="M5" s="116" t="s">
        <v>58</v>
      </c>
    </row>
    <row r="6" spans="1:13">
      <c r="A6" s="123"/>
      <c r="B6" s="120"/>
      <c r="C6" s="114"/>
      <c r="D6" s="125" t="s">
        <v>1</v>
      </c>
      <c r="E6" s="127" t="s">
        <v>31</v>
      </c>
      <c r="F6" s="127" t="s">
        <v>34</v>
      </c>
      <c r="G6" s="125" t="s">
        <v>2</v>
      </c>
      <c r="H6" s="125" t="s">
        <v>3</v>
      </c>
      <c r="I6" s="8" t="s">
        <v>52</v>
      </c>
      <c r="J6" s="8" t="s">
        <v>53</v>
      </c>
      <c r="K6" s="140"/>
      <c r="L6" s="129"/>
      <c r="M6" s="117"/>
    </row>
    <row r="7" spans="1:13">
      <c r="A7" s="124"/>
      <c r="B7" s="121"/>
      <c r="C7" s="115"/>
      <c r="D7" s="126"/>
      <c r="E7" s="126"/>
      <c r="F7" s="126"/>
      <c r="G7" s="126"/>
      <c r="H7" s="126"/>
      <c r="I7" s="66" t="s">
        <v>55</v>
      </c>
      <c r="J7" s="66" t="s">
        <v>54</v>
      </c>
      <c r="K7" s="141"/>
      <c r="L7" s="130"/>
      <c r="M7" s="118"/>
    </row>
    <row r="8" spans="1:13" ht="23.45" customHeight="1">
      <c r="A8" s="131">
        <v>1</v>
      </c>
      <c r="B8" s="70" t="s">
        <v>5</v>
      </c>
      <c r="C8" s="61"/>
      <c r="D8" s="62"/>
      <c r="E8" s="63"/>
      <c r="F8" s="63"/>
      <c r="G8" s="63"/>
      <c r="H8" s="63"/>
      <c r="I8" s="63"/>
      <c r="J8" s="63"/>
      <c r="K8" s="64"/>
      <c r="L8" s="65"/>
      <c r="M8" s="86"/>
    </row>
    <row r="9" spans="1:13" ht="23.45" customHeight="1">
      <c r="A9" s="132"/>
      <c r="B9" s="71" t="s">
        <v>6</v>
      </c>
      <c r="C9" s="23"/>
      <c r="D9" s="22"/>
      <c r="E9" s="23"/>
      <c r="F9" s="23"/>
      <c r="G9" s="23"/>
      <c r="H9" s="23"/>
      <c r="I9" s="23"/>
      <c r="J9" s="23"/>
      <c r="K9" s="24"/>
      <c r="L9" s="25"/>
      <c r="M9" s="87"/>
    </row>
    <row r="10" spans="1:13" ht="23.45" customHeight="1">
      <c r="A10" s="132"/>
      <c r="B10" s="72" t="s">
        <v>23</v>
      </c>
      <c r="C10" s="17" t="s">
        <v>51</v>
      </c>
      <c r="D10" s="26">
        <v>669800</v>
      </c>
      <c r="E10" s="27" t="s">
        <v>4</v>
      </c>
      <c r="F10" s="27" t="s">
        <v>4</v>
      </c>
      <c r="G10" s="27" t="s">
        <v>4</v>
      </c>
      <c r="H10" s="27" t="s">
        <v>4</v>
      </c>
      <c r="I10" s="27"/>
      <c r="J10" s="27"/>
      <c r="K10" s="27">
        <f>SUM(D10-I11-J11-I12-J12-I13-J13-I14-J14)</f>
        <v>-267280.78999999998</v>
      </c>
      <c r="L10" s="85">
        <f>SUM(I11:J14)*100/D10</f>
        <v>139.90456703493578</v>
      </c>
      <c r="M10" s="88" t="s">
        <v>59</v>
      </c>
    </row>
    <row r="11" spans="1:13" ht="24" customHeight="1">
      <c r="A11" s="132"/>
      <c r="B11" s="72" t="s">
        <v>25</v>
      </c>
      <c r="C11" s="19"/>
      <c r="D11" s="28"/>
      <c r="E11" s="12" t="s">
        <v>4</v>
      </c>
      <c r="F11" s="12" t="s">
        <v>4</v>
      </c>
      <c r="G11" s="12" t="s">
        <v>4</v>
      </c>
      <c r="H11" s="12" t="s">
        <v>4</v>
      </c>
      <c r="I11" s="26">
        <v>420787.61</v>
      </c>
      <c r="J11" s="26">
        <v>470370.51</v>
      </c>
      <c r="K11" s="29"/>
      <c r="L11" s="15"/>
      <c r="M11" s="88" t="s">
        <v>59</v>
      </c>
    </row>
    <row r="12" spans="1:13" ht="24" customHeight="1">
      <c r="A12" s="132"/>
      <c r="B12" s="72" t="s">
        <v>26</v>
      </c>
      <c r="C12" s="19"/>
      <c r="D12" s="28"/>
      <c r="E12" s="12" t="s">
        <v>4</v>
      </c>
      <c r="F12" s="12" t="s">
        <v>4</v>
      </c>
      <c r="G12" s="12" t="s">
        <v>4</v>
      </c>
      <c r="H12" s="12" t="s">
        <v>4</v>
      </c>
      <c r="I12" s="26">
        <v>28987.07</v>
      </c>
      <c r="J12" s="26">
        <v>16935.599999999999</v>
      </c>
      <c r="K12" s="29"/>
      <c r="L12" s="15"/>
      <c r="M12" s="88" t="s">
        <v>59</v>
      </c>
    </row>
    <row r="13" spans="1:13" ht="24" customHeight="1">
      <c r="A13" s="132"/>
      <c r="B13" s="72" t="s">
        <v>60</v>
      </c>
      <c r="C13" s="19"/>
      <c r="D13" s="28"/>
      <c r="E13" s="12" t="s">
        <v>4</v>
      </c>
      <c r="F13" s="12" t="s">
        <v>4</v>
      </c>
      <c r="G13" s="12" t="s">
        <v>4</v>
      </c>
      <c r="H13" s="12" t="s">
        <v>4</v>
      </c>
      <c r="I13" s="26"/>
      <c r="J13" s="26"/>
      <c r="K13" s="29"/>
      <c r="L13" s="15"/>
      <c r="M13" s="88" t="s">
        <v>59</v>
      </c>
    </row>
    <row r="14" spans="1:13" ht="24" customHeight="1">
      <c r="A14" s="132"/>
      <c r="B14" s="72" t="s">
        <v>27</v>
      </c>
      <c r="C14" s="19"/>
      <c r="D14" s="28"/>
      <c r="E14" s="12" t="s">
        <v>4</v>
      </c>
      <c r="F14" s="12" t="s">
        <v>4</v>
      </c>
      <c r="G14" s="12" t="s">
        <v>4</v>
      </c>
      <c r="H14" s="12" t="s">
        <v>4</v>
      </c>
      <c r="I14" s="26"/>
      <c r="J14" s="26"/>
      <c r="K14" s="29"/>
      <c r="L14" s="15"/>
      <c r="M14" s="88" t="s">
        <v>59</v>
      </c>
    </row>
    <row r="15" spans="1:13" ht="24" customHeight="1">
      <c r="A15" s="132"/>
      <c r="B15" s="72"/>
      <c r="C15" s="19"/>
      <c r="D15" s="28"/>
      <c r="E15" s="12"/>
      <c r="F15" s="12"/>
      <c r="G15" s="12"/>
      <c r="H15" s="12"/>
      <c r="I15" s="26"/>
      <c r="J15" s="26"/>
      <c r="K15" s="29"/>
      <c r="L15" s="15"/>
      <c r="M15" s="88"/>
    </row>
    <row r="16" spans="1:13" ht="25.15" customHeight="1">
      <c r="A16" s="132"/>
      <c r="B16" s="73" t="s">
        <v>66</v>
      </c>
      <c r="C16" s="17"/>
      <c r="D16" s="102">
        <v>2400000</v>
      </c>
      <c r="E16" s="12"/>
      <c r="F16" s="12"/>
      <c r="G16" s="12"/>
      <c r="H16" s="12"/>
      <c r="I16" s="12"/>
      <c r="J16" s="12"/>
      <c r="K16" s="102">
        <v>2400000</v>
      </c>
      <c r="L16" s="15"/>
      <c r="M16" s="89"/>
    </row>
    <row r="17" spans="1:13">
      <c r="A17" s="132"/>
      <c r="B17" s="73" t="s">
        <v>7</v>
      </c>
      <c r="C17" s="17" t="s">
        <v>51</v>
      </c>
      <c r="D17" s="12">
        <v>33800</v>
      </c>
      <c r="E17" s="12" t="s">
        <v>4</v>
      </c>
      <c r="F17" s="12" t="s">
        <v>4</v>
      </c>
      <c r="G17" s="12" t="s">
        <v>4</v>
      </c>
      <c r="H17" s="12" t="s">
        <v>4</v>
      </c>
      <c r="I17" s="12"/>
      <c r="J17" s="12"/>
      <c r="K17" s="14">
        <f>SUM(D17-I17-J17)</f>
        <v>33800</v>
      </c>
      <c r="L17" s="16">
        <f>SUM(I17:J17)*100/D17</f>
        <v>0</v>
      </c>
      <c r="M17" s="89" t="s">
        <v>59</v>
      </c>
    </row>
    <row r="18" spans="1:13">
      <c r="A18" s="132"/>
      <c r="B18" s="73" t="s">
        <v>8</v>
      </c>
      <c r="C18" s="19" t="s">
        <v>51</v>
      </c>
      <c r="D18" s="12">
        <v>2300</v>
      </c>
      <c r="E18" s="12" t="s">
        <v>4</v>
      </c>
      <c r="F18" s="12" t="s">
        <v>4</v>
      </c>
      <c r="G18" s="12" t="s">
        <v>4</v>
      </c>
      <c r="H18" s="12" t="s">
        <v>4</v>
      </c>
      <c r="I18" s="12"/>
      <c r="J18" s="12"/>
      <c r="K18" s="14">
        <f t="shared" ref="K18:K20" si="0">SUM(D18-I18-J18)</f>
        <v>2300</v>
      </c>
      <c r="L18" s="16">
        <f>SUM(I18:J18)*100/D18</f>
        <v>0</v>
      </c>
      <c r="M18" s="89" t="s">
        <v>59</v>
      </c>
    </row>
    <row r="19" spans="1:13">
      <c r="A19" s="132"/>
      <c r="B19" s="73" t="s">
        <v>9</v>
      </c>
      <c r="C19" s="19" t="s">
        <v>51</v>
      </c>
      <c r="D19" s="12">
        <v>55600</v>
      </c>
      <c r="E19" s="12" t="s">
        <v>4</v>
      </c>
      <c r="F19" s="12" t="s">
        <v>4</v>
      </c>
      <c r="G19" s="12" t="s">
        <v>4</v>
      </c>
      <c r="H19" s="12" t="s">
        <v>4</v>
      </c>
      <c r="I19" s="12"/>
      <c r="J19" s="12"/>
      <c r="K19" s="14">
        <f t="shared" si="0"/>
        <v>55600</v>
      </c>
      <c r="L19" s="16">
        <f>SUM(I19:J19)*100/D19</f>
        <v>0</v>
      </c>
      <c r="M19" s="89" t="s">
        <v>59</v>
      </c>
    </row>
    <row r="20" spans="1:13">
      <c r="A20" s="132"/>
      <c r="B20" s="73" t="s">
        <v>61</v>
      </c>
      <c r="C20" s="20" t="s">
        <v>51</v>
      </c>
      <c r="D20" s="12">
        <v>1600</v>
      </c>
      <c r="E20" s="12" t="s">
        <v>4</v>
      </c>
      <c r="F20" s="12" t="s">
        <v>4</v>
      </c>
      <c r="G20" s="12" t="s">
        <v>4</v>
      </c>
      <c r="H20" s="12" t="s">
        <v>4</v>
      </c>
      <c r="I20" s="12"/>
      <c r="J20" s="12"/>
      <c r="K20" s="14">
        <f t="shared" si="0"/>
        <v>1600</v>
      </c>
      <c r="L20" s="16">
        <f>SUM(I20:J20)*100/D20</f>
        <v>0</v>
      </c>
      <c r="M20" s="89" t="s">
        <v>59</v>
      </c>
    </row>
    <row r="21" spans="1:13" ht="24.6" customHeight="1">
      <c r="A21" s="132"/>
      <c r="B21" s="72"/>
      <c r="C21" s="21"/>
      <c r="D21" s="12"/>
      <c r="E21" s="12"/>
      <c r="F21" s="12"/>
      <c r="G21" s="12"/>
      <c r="H21" s="12"/>
      <c r="I21" s="12"/>
      <c r="J21" s="12"/>
      <c r="K21" s="14"/>
      <c r="L21" s="16"/>
      <c r="M21" s="89"/>
    </row>
    <row r="22" spans="1:13">
      <c r="A22" s="132"/>
      <c r="B22" s="72"/>
      <c r="C22" s="21"/>
      <c r="D22" s="18"/>
      <c r="E22" s="12"/>
      <c r="F22" s="12"/>
      <c r="G22" s="12"/>
      <c r="H22" s="12"/>
      <c r="I22" s="12"/>
      <c r="J22" s="12"/>
      <c r="K22" s="13"/>
      <c r="L22" s="15"/>
      <c r="M22" s="89"/>
    </row>
    <row r="23" spans="1:13">
      <c r="A23" s="132"/>
      <c r="B23" s="73" t="s">
        <v>35</v>
      </c>
      <c r="C23" s="30" t="s">
        <v>51</v>
      </c>
      <c r="D23" s="31">
        <v>2400000</v>
      </c>
      <c r="E23" s="31" t="s">
        <v>4</v>
      </c>
      <c r="F23" s="31" t="s">
        <v>4</v>
      </c>
      <c r="G23" s="31" t="s">
        <v>4</v>
      </c>
      <c r="H23" s="31" t="s">
        <v>4</v>
      </c>
      <c r="I23" s="31">
        <v>475220</v>
      </c>
      <c r="J23" s="31">
        <v>529200</v>
      </c>
      <c r="K23" s="32">
        <f>SUM(D23-I23-J23)</f>
        <v>1395580</v>
      </c>
      <c r="L23" s="104">
        <f>SUM(I23:J23)*100/D23</f>
        <v>41.850833333333334</v>
      </c>
      <c r="M23" s="89" t="s">
        <v>59</v>
      </c>
    </row>
    <row r="24" spans="1:13">
      <c r="A24" s="132"/>
      <c r="B24" s="73"/>
      <c r="C24" s="30"/>
      <c r="D24" s="33"/>
      <c r="E24" s="31"/>
      <c r="F24" s="31"/>
      <c r="G24" s="31"/>
      <c r="H24" s="31"/>
      <c r="I24" s="31"/>
      <c r="J24" s="31"/>
      <c r="K24" s="34"/>
      <c r="L24" s="15"/>
      <c r="M24" s="89"/>
    </row>
    <row r="25" spans="1:13">
      <c r="A25" s="132"/>
      <c r="B25" s="73" t="s">
        <v>10</v>
      </c>
      <c r="C25" s="35"/>
      <c r="D25" s="18"/>
      <c r="E25" s="12"/>
      <c r="F25" s="12"/>
      <c r="G25" s="12"/>
      <c r="H25" s="12"/>
      <c r="I25" s="12"/>
      <c r="J25" s="12"/>
      <c r="K25" s="13"/>
      <c r="L25" s="15"/>
      <c r="M25" s="89"/>
    </row>
    <row r="26" spans="1:13">
      <c r="A26" s="132"/>
      <c r="B26" s="73" t="s">
        <v>62</v>
      </c>
      <c r="C26" s="35" t="s">
        <v>51</v>
      </c>
      <c r="D26" s="12">
        <v>211200</v>
      </c>
      <c r="E26" s="12" t="s">
        <v>4</v>
      </c>
      <c r="F26" s="12" t="s">
        <v>4</v>
      </c>
      <c r="G26" s="12" t="s">
        <v>4</v>
      </c>
      <c r="H26" s="12" t="s">
        <v>4</v>
      </c>
      <c r="I26" s="12"/>
      <c r="J26" s="12"/>
      <c r="K26" s="32">
        <f>SUM(D26-I26-J26)</f>
        <v>211200</v>
      </c>
      <c r="L26" s="16">
        <f>SUM(I26:J26)*100/D26</f>
        <v>0</v>
      </c>
      <c r="M26" s="89" t="s">
        <v>59</v>
      </c>
    </row>
    <row r="27" spans="1:13">
      <c r="A27" s="132"/>
      <c r="B27" s="73" t="s">
        <v>16</v>
      </c>
      <c r="C27" s="35" t="s">
        <v>51</v>
      </c>
      <c r="D27" s="12">
        <v>47000</v>
      </c>
      <c r="E27" s="12" t="s">
        <v>4</v>
      </c>
      <c r="F27" s="12" t="s">
        <v>4</v>
      </c>
      <c r="G27" s="12" t="s">
        <v>4</v>
      </c>
      <c r="H27" s="12" t="s">
        <v>4</v>
      </c>
      <c r="I27" s="12">
        <v>49006</v>
      </c>
      <c r="J27" s="12">
        <v>0</v>
      </c>
      <c r="K27" s="32">
        <f>SUM(D27-I27-J27)</f>
        <v>-2006</v>
      </c>
      <c r="L27" s="104">
        <f>SUM(I27:J27)*100/D27</f>
        <v>104.26808510638298</v>
      </c>
      <c r="M27" s="89" t="s">
        <v>59</v>
      </c>
    </row>
    <row r="28" spans="1:13">
      <c r="A28" s="132"/>
      <c r="B28" s="73" t="s">
        <v>44</v>
      </c>
      <c r="C28" s="35" t="s">
        <v>51</v>
      </c>
      <c r="D28" s="12">
        <v>104200</v>
      </c>
      <c r="E28" s="12" t="s">
        <v>4</v>
      </c>
      <c r="F28" s="12" t="s">
        <v>4</v>
      </c>
      <c r="G28" s="12" t="s">
        <v>4</v>
      </c>
      <c r="H28" s="12" t="s">
        <v>4</v>
      </c>
      <c r="I28" s="12">
        <v>30000</v>
      </c>
      <c r="J28" s="12">
        <v>30000</v>
      </c>
      <c r="K28" s="32">
        <f>SUM(D28-I28-J28)</f>
        <v>44200</v>
      </c>
      <c r="L28" s="104">
        <f>SUM(I28:J28)*100/D28</f>
        <v>57.58157389635317</v>
      </c>
      <c r="M28" s="89" t="s">
        <v>59</v>
      </c>
    </row>
    <row r="29" spans="1:13">
      <c r="A29" s="132"/>
      <c r="B29" s="73"/>
      <c r="C29" s="35"/>
      <c r="D29" s="12"/>
      <c r="E29" s="12"/>
      <c r="F29" s="12"/>
      <c r="G29" s="12"/>
      <c r="H29" s="12"/>
      <c r="I29" s="12"/>
      <c r="J29" s="36"/>
      <c r="K29" s="12"/>
      <c r="L29" s="37"/>
      <c r="M29" s="89"/>
    </row>
    <row r="30" spans="1:13">
      <c r="A30" s="132"/>
      <c r="B30" s="73" t="s">
        <v>11</v>
      </c>
      <c r="C30" s="35"/>
      <c r="D30" s="18"/>
      <c r="E30" s="12"/>
      <c r="F30" s="12"/>
      <c r="G30" s="12"/>
      <c r="H30" s="12"/>
      <c r="I30" s="12"/>
      <c r="J30" s="12"/>
      <c r="K30" s="13"/>
      <c r="L30" s="15"/>
      <c r="M30" s="89"/>
    </row>
    <row r="31" spans="1:13">
      <c r="A31" s="132"/>
      <c r="B31" s="73" t="s">
        <v>12</v>
      </c>
      <c r="C31" s="35" t="s">
        <v>51</v>
      </c>
      <c r="D31" s="12">
        <v>18200</v>
      </c>
      <c r="E31" s="12" t="s">
        <v>4</v>
      </c>
      <c r="F31" s="12" t="s">
        <v>4</v>
      </c>
      <c r="G31" s="12" t="s">
        <v>4</v>
      </c>
      <c r="H31" s="12" t="s">
        <v>4</v>
      </c>
      <c r="I31" s="12">
        <v>0</v>
      </c>
      <c r="J31" s="12">
        <v>0</v>
      </c>
      <c r="K31" s="32">
        <f>SUM(D31-I31-J31)</f>
        <v>18200</v>
      </c>
      <c r="L31" s="15">
        <f>SUM(I31:J31)*100/D31</f>
        <v>0</v>
      </c>
      <c r="M31" s="89" t="s">
        <v>59</v>
      </c>
    </row>
    <row r="32" spans="1:13">
      <c r="A32" s="132"/>
      <c r="B32" s="73" t="s">
        <v>14</v>
      </c>
      <c r="C32" s="35" t="s">
        <v>51</v>
      </c>
      <c r="D32" s="12">
        <v>2965600</v>
      </c>
      <c r="E32" s="12" t="s">
        <v>4</v>
      </c>
      <c r="F32" s="12" t="s">
        <v>4</v>
      </c>
      <c r="G32" s="12" t="s">
        <v>4</v>
      </c>
      <c r="H32" s="12" t="s">
        <v>4</v>
      </c>
      <c r="I32" s="12">
        <v>1109036.8</v>
      </c>
      <c r="J32" s="12">
        <v>1448434.89</v>
      </c>
      <c r="K32" s="38">
        <f>SUM(D32-I32-J32)</f>
        <v>408128.31000000006</v>
      </c>
      <c r="L32" s="104">
        <f>SUM(I32:J32)*100/D32</f>
        <v>86.237917790666302</v>
      </c>
      <c r="M32" s="89" t="s">
        <v>59</v>
      </c>
    </row>
    <row r="33" spans="1:13">
      <c r="A33" s="132"/>
      <c r="B33" s="73" t="s">
        <v>15</v>
      </c>
      <c r="C33" s="35" t="s">
        <v>51</v>
      </c>
      <c r="D33" s="12">
        <v>13000</v>
      </c>
      <c r="E33" s="12" t="s">
        <v>4</v>
      </c>
      <c r="F33" s="12" t="s">
        <v>4</v>
      </c>
      <c r="G33" s="12" t="s">
        <v>4</v>
      </c>
      <c r="H33" s="12" t="s">
        <v>4</v>
      </c>
      <c r="I33" s="12">
        <v>0</v>
      </c>
      <c r="J33" s="12">
        <v>0</v>
      </c>
      <c r="K33" s="32">
        <f>SUM(D33-I33-J33)</f>
        <v>13000</v>
      </c>
      <c r="L33" s="16">
        <f>SUM(I33:J33)*100/D33</f>
        <v>0</v>
      </c>
      <c r="M33" s="89" t="s">
        <v>59</v>
      </c>
    </row>
    <row r="34" spans="1:13">
      <c r="A34" s="132"/>
      <c r="B34" s="73" t="s">
        <v>13</v>
      </c>
      <c r="C34" s="35" t="s">
        <v>51</v>
      </c>
      <c r="D34" s="12">
        <v>36100</v>
      </c>
      <c r="E34" s="12" t="s">
        <v>4</v>
      </c>
      <c r="F34" s="12" t="s">
        <v>4</v>
      </c>
      <c r="G34" s="12" t="s">
        <v>4</v>
      </c>
      <c r="H34" s="12" t="s">
        <v>4</v>
      </c>
      <c r="I34" s="12">
        <v>0</v>
      </c>
      <c r="J34" s="12">
        <v>0</v>
      </c>
      <c r="K34" s="38">
        <f>SUM(D34-I34-J34)</f>
        <v>36100</v>
      </c>
      <c r="L34" s="16">
        <f>SUM(I34:J34)*100/D34</f>
        <v>0</v>
      </c>
      <c r="M34" s="89" t="s">
        <v>59</v>
      </c>
    </row>
    <row r="35" spans="1:13">
      <c r="A35" s="133"/>
      <c r="B35" s="77"/>
      <c r="C35" s="78"/>
      <c r="D35" s="79"/>
      <c r="E35" s="80"/>
      <c r="F35" s="80"/>
      <c r="G35" s="80"/>
      <c r="H35" s="80"/>
      <c r="I35" s="80"/>
      <c r="J35" s="80"/>
      <c r="K35" s="81"/>
      <c r="L35" s="82"/>
      <c r="M35" s="90"/>
    </row>
    <row r="36" spans="1:13">
      <c r="A36" s="134">
        <v>2</v>
      </c>
      <c r="B36" s="74" t="s">
        <v>32</v>
      </c>
      <c r="C36" s="75" t="s">
        <v>51</v>
      </c>
      <c r="D36" s="53">
        <v>102100</v>
      </c>
      <c r="E36" s="53" t="s">
        <v>4</v>
      </c>
      <c r="F36" s="53" t="s">
        <v>4</v>
      </c>
      <c r="G36" s="53" t="s">
        <v>4</v>
      </c>
      <c r="H36" s="53" t="s">
        <v>4</v>
      </c>
      <c r="I36" s="53">
        <v>0</v>
      </c>
      <c r="J36" s="53">
        <v>0</v>
      </c>
      <c r="K36" s="54">
        <f>SUM(D36-I36-J36)</f>
        <v>102100</v>
      </c>
      <c r="L36" s="76">
        <f>SUM(I36:J36)*100/D36</f>
        <v>0</v>
      </c>
      <c r="M36" s="91" t="s">
        <v>59</v>
      </c>
    </row>
    <row r="37" spans="1:13">
      <c r="A37" s="135"/>
      <c r="B37" s="68" t="s">
        <v>21</v>
      </c>
      <c r="C37" s="39"/>
      <c r="D37" s="42"/>
      <c r="E37" s="40"/>
      <c r="F37" s="40"/>
      <c r="G37" s="40"/>
      <c r="H37" s="40"/>
      <c r="I37" s="40"/>
      <c r="J37" s="40"/>
      <c r="K37" s="41"/>
      <c r="L37" s="43"/>
      <c r="M37" s="92"/>
    </row>
    <row r="38" spans="1:13">
      <c r="A38" s="136"/>
      <c r="B38" s="69"/>
      <c r="C38" s="84"/>
      <c r="D38" s="83"/>
      <c r="E38" s="48"/>
      <c r="F38" s="48"/>
      <c r="G38" s="48"/>
      <c r="H38" s="48"/>
      <c r="I38" s="48"/>
      <c r="J38" s="48"/>
      <c r="K38" s="49"/>
      <c r="L38" s="50"/>
      <c r="M38" s="93"/>
    </row>
    <row r="39" spans="1:13">
      <c r="A39" s="137">
        <v>3</v>
      </c>
      <c r="B39" s="74" t="s">
        <v>18</v>
      </c>
      <c r="C39" s="51" t="s">
        <v>51</v>
      </c>
      <c r="D39" s="53">
        <v>6520</v>
      </c>
      <c r="E39" s="53" t="s">
        <v>4</v>
      </c>
      <c r="F39" s="53" t="s">
        <v>4</v>
      </c>
      <c r="G39" s="53" t="s">
        <v>4</v>
      </c>
      <c r="H39" s="53" t="s">
        <v>4</v>
      </c>
      <c r="I39" s="53">
        <v>3000</v>
      </c>
      <c r="J39" s="53">
        <v>3520</v>
      </c>
      <c r="K39" s="54">
        <f>SUM(D39-I39-J39)</f>
        <v>0</v>
      </c>
      <c r="L39" s="55">
        <f>SUM(I39:J39)*100/D39</f>
        <v>100</v>
      </c>
      <c r="M39" s="94" t="s">
        <v>59</v>
      </c>
    </row>
    <row r="40" spans="1:13">
      <c r="A40" s="138"/>
      <c r="B40" s="69"/>
      <c r="C40" s="46"/>
      <c r="D40" s="83"/>
      <c r="E40" s="48"/>
      <c r="F40" s="48"/>
      <c r="G40" s="48"/>
      <c r="H40" s="48"/>
      <c r="I40" s="48"/>
      <c r="J40" s="48"/>
      <c r="K40" s="49"/>
      <c r="L40" s="50"/>
      <c r="M40" s="93"/>
    </row>
    <row r="41" spans="1:13">
      <c r="A41" s="137">
        <v>4</v>
      </c>
      <c r="B41" s="74" t="s">
        <v>19</v>
      </c>
      <c r="C41" s="51" t="s">
        <v>51</v>
      </c>
      <c r="D41" s="53">
        <v>1900</v>
      </c>
      <c r="E41" s="53" t="s">
        <v>4</v>
      </c>
      <c r="F41" s="53" t="s">
        <v>4</v>
      </c>
      <c r="G41" s="53" t="s">
        <v>4</v>
      </c>
      <c r="H41" s="53" t="s">
        <v>4</v>
      </c>
      <c r="I41" s="53">
        <v>0</v>
      </c>
      <c r="J41" s="53">
        <v>1900</v>
      </c>
      <c r="K41" s="54">
        <f>SUM(D41-I41)</f>
        <v>1900</v>
      </c>
      <c r="L41" s="55">
        <f>SUM(I41:J41)*100/D41</f>
        <v>100</v>
      </c>
      <c r="M41" s="94" t="s">
        <v>59</v>
      </c>
    </row>
    <row r="42" spans="1:13" ht="16.149999999999999" customHeight="1">
      <c r="A42" s="138"/>
      <c r="B42" s="69"/>
      <c r="C42" s="46"/>
      <c r="D42" s="83"/>
      <c r="E42" s="48"/>
      <c r="F42" s="48"/>
      <c r="G42" s="48"/>
      <c r="H42" s="48"/>
      <c r="I42" s="48"/>
      <c r="J42" s="48"/>
      <c r="K42" s="49"/>
      <c r="L42" s="50"/>
      <c r="M42" s="93"/>
    </row>
    <row r="43" spans="1:13">
      <c r="A43" s="137">
        <v>5</v>
      </c>
      <c r="B43" s="74" t="s">
        <v>41</v>
      </c>
      <c r="C43" s="51" t="s">
        <v>51</v>
      </c>
      <c r="D43" s="53">
        <v>20000</v>
      </c>
      <c r="E43" s="53" t="s">
        <v>4</v>
      </c>
      <c r="F43" s="53" t="s">
        <v>4</v>
      </c>
      <c r="G43" s="53" t="s">
        <v>4</v>
      </c>
      <c r="H43" s="53" t="s">
        <v>4</v>
      </c>
      <c r="I43" s="53">
        <v>10000</v>
      </c>
      <c r="J43" s="53">
        <v>10000</v>
      </c>
      <c r="K43" s="54">
        <f>SUM(D43-I43-J43)</f>
        <v>0</v>
      </c>
      <c r="L43" s="55">
        <f>SUM(I43:J43)*100/D43</f>
        <v>100</v>
      </c>
      <c r="M43" s="94" t="s">
        <v>59</v>
      </c>
    </row>
    <row r="44" spans="1:13" ht="16.149999999999999" customHeight="1">
      <c r="A44" s="138"/>
      <c r="B44" s="69"/>
      <c r="C44" s="46"/>
      <c r="D44" s="83"/>
      <c r="E44" s="48"/>
      <c r="F44" s="48"/>
      <c r="G44" s="48"/>
      <c r="H44" s="48"/>
      <c r="I44" s="48"/>
      <c r="J44" s="48"/>
      <c r="K44" s="49"/>
      <c r="L44" s="50"/>
      <c r="M44" s="93"/>
    </row>
    <row r="45" spans="1:13">
      <c r="A45" s="137">
        <v>6</v>
      </c>
      <c r="B45" s="74" t="s">
        <v>42</v>
      </c>
      <c r="C45" s="51" t="s">
        <v>51</v>
      </c>
      <c r="D45" s="53">
        <v>3800</v>
      </c>
      <c r="E45" s="53" t="s">
        <v>4</v>
      </c>
      <c r="F45" s="53" t="s">
        <v>4</v>
      </c>
      <c r="G45" s="53" t="s">
        <v>4</v>
      </c>
      <c r="H45" s="53" t="s">
        <v>4</v>
      </c>
      <c r="I45" s="53">
        <v>1600</v>
      </c>
      <c r="J45" s="53">
        <v>2200</v>
      </c>
      <c r="K45" s="54">
        <f>SUM(D45-I45-J45)</f>
        <v>0</v>
      </c>
      <c r="L45" s="55">
        <f>SUM(I45:J45)*100/D45</f>
        <v>100</v>
      </c>
      <c r="M45" s="94" t="s">
        <v>59</v>
      </c>
    </row>
    <row r="46" spans="1:13" ht="16.149999999999999" customHeight="1">
      <c r="A46" s="138"/>
      <c r="B46" s="69"/>
      <c r="C46" s="46"/>
      <c r="D46" s="83"/>
      <c r="E46" s="48"/>
      <c r="F46" s="48"/>
      <c r="G46" s="48"/>
      <c r="H46" s="48"/>
      <c r="I46" s="48"/>
      <c r="J46" s="48"/>
      <c r="K46" s="49"/>
      <c r="L46" s="50"/>
      <c r="M46" s="93"/>
    </row>
    <row r="47" spans="1:13">
      <c r="A47" s="137">
        <v>7</v>
      </c>
      <c r="B47" s="74" t="s">
        <v>45</v>
      </c>
      <c r="C47" s="51" t="s">
        <v>51</v>
      </c>
      <c r="D47" s="53">
        <v>8000</v>
      </c>
      <c r="E47" s="53" t="s">
        <v>4</v>
      </c>
      <c r="F47" s="53" t="s">
        <v>4</v>
      </c>
      <c r="G47" s="53" t="s">
        <v>4</v>
      </c>
      <c r="H47" s="53" t="s">
        <v>4</v>
      </c>
      <c r="I47" s="53">
        <v>5400</v>
      </c>
      <c r="J47" s="53">
        <v>2600</v>
      </c>
      <c r="K47" s="54">
        <f>SUM(D47-I47-J47)</f>
        <v>0</v>
      </c>
      <c r="L47" s="55">
        <f>SUM(I47:J47)*100/D47</f>
        <v>100</v>
      </c>
      <c r="M47" s="94" t="s">
        <v>59</v>
      </c>
    </row>
    <row r="48" spans="1:13" ht="16.149999999999999" customHeight="1">
      <c r="A48" s="138"/>
      <c r="B48" s="69"/>
      <c r="C48" s="46"/>
      <c r="D48" s="83"/>
      <c r="E48" s="48"/>
      <c r="F48" s="48"/>
      <c r="G48" s="48"/>
      <c r="H48" s="48"/>
      <c r="I48" s="48"/>
      <c r="J48" s="48"/>
      <c r="K48" s="49"/>
      <c r="L48" s="50"/>
      <c r="M48" s="93"/>
    </row>
    <row r="49" spans="1:13">
      <c r="A49" s="137">
        <v>8</v>
      </c>
      <c r="B49" s="74" t="s">
        <v>43</v>
      </c>
      <c r="C49" s="51" t="s">
        <v>51</v>
      </c>
      <c r="D49" s="53">
        <v>4000</v>
      </c>
      <c r="E49" s="53" t="s">
        <v>4</v>
      </c>
      <c r="F49" s="53" t="s">
        <v>4</v>
      </c>
      <c r="G49" s="53" t="s">
        <v>4</v>
      </c>
      <c r="H49" s="53" t="s">
        <v>4</v>
      </c>
      <c r="I49" s="53">
        <v>0</v>
      </c>
      <c r="J49" s="53">
        <v>0</v>
      </c>
      <c r="K49" s="54">
        <f>SUM(D49-I49-J49)</f>
        <v>4000</v>
      </c>
      <c r="L49" s="55">
        <f>SUM(I49:J49)*100/D49</f>
        <v>0</v>
      </c>
      <c r="M49" s="94" t="s">
        <v>59</v>
      </c>
    </row>
    <row r="50" spans="1:13" ht="16.149999999999999" customHeight="1">
      <c r="A50" s="138"/>
      <c r="B50" s="69"/>
      <c r="C50" s="46"/>
      <c r="D50" s="83"/>
      <c r="E50" s="48"/>
      <c r="F50" s="48"/>
      <c r="G50" s="48"/>
      <c r="H50" s="48"/>
      <c r="I50" s="48"/>
      <c r="J50" s="48"/>
      <c r="K50" s="49"/>
      <c r="L50" s="50"/>
      <c r="M50" s="93"/>
    </row>
    <row r="51" spans="1:13">
      <c r="A51" s="147">
        <v>9</v>
      </c>
      <c r="B51" s="74" t="s">
        <v>20</v>
      </c>
      <c r="C51" s="51" t="s">
        <v>51</v>
      </c>
      <c r="D51" s="53">
        <v>3280</v>
      </c>
      <c r="E51" s="53" t="s">
        <v>4</v>
      </c>
      <c r="F51" s="53" t="s">
        <v>4</v>
      </c>
      <c r="G51" s="53" t="s">
        <v>4</v>
      </c>
      <c r="H51" s="53" t="s">
        <v>4</v>
      </c>
      <c r="I51" s="53">
        <v>2140</v>
      </c>
      <c r="J51" s="53">
        <v>1140</v>
      </c>
      <c r="K51" s="54">
        <f>SUM(D51-I51-J51)</f>
        <v>0</v>
      </c>
      <c r="L51" s="55">
        <f>SUM(I51:J51)*100/D51</f>
        <v>100</v>
      </c>
      <c r="M51" s="94" t="s">
        <v>59</v>
      </c>
    </row>
    <row r="52" spans="1:13" ht="24.6" customHeight="1">
      <c r="A52" s="149"/>
      <c r="B52" s="69"/>
      <c r="C52" s="46"/>
      <c r="D52" s="83"/>
      <c r="E52" s="48"/>
      <c r="F52" s="48"/>
      <c r="G52" s="48"/>
      <c r="H52" s="48"/>
      <c r="I52" s="48"/>
      <c r="J52" s="48"/>
      <c r="K52" s="49"/>
      <c r="L52" s="50"/>
      <c r="M52" s="93"/>
    </row>
    <row r="53" spans="1:13">
      <c r="A53" s="147">
        <v>10</v>
      </c>
      <c r="B53" s="74" t="s">
        <v>22</v>
      </c>
      <c r="C53" s="51" t="s">
        <v>51</v>
      </c>
      <c r="D53" s="52">
        <v>65550</v>
      </c>
      <c r="E53" s="53" t="s">
        <v>4</v>
      </c>
      <c r="F53" s="53" t="s">
        <v>4</v>
      </c>
      <c r="G53" s="53" t="s">
        <v>4</v>
      </c>
      <c r="H53" s="53" t="s">
        <v>4</v>
      </c>
      <c r="I53" s="53">
        <v>31200</v>
      </c>
      <c r="J53" s="53">
        <v>34350</v>
      </c>
      <c r="K53" s="54">
        <f>SUM(D53-I53-J53)</f>
        <v>0</v>
      </c>
      <c r="L53" s="76">
        <f>SUM(I53:J53)*100/D53</f>
        <v>100</v>
      </c>
      <c r="M53" s="94" t="s">
        <v>59</v>
      </c>
    </row>
    <row r="54" spans="1:13">
      <c r="A54" s="148"/>
      <c r="B54" s="68" t="s">
        <v>24</v>
      </c>
      <c r="C54" s="44"/>
      <c r="D54" s="45"/>
      <c r="E54" s="40"/>
      <c r="F54" s="40"/>
      <c r="G54" s="40"/>
      <c r="H54" s="40"/>
      <c r="I54" s="40"/>
      <c r="J54" s="40"/>
      <c r="K54" s="41"/>
      <c r="L54" s="43"/>
      <c r="M54" s="92"/>
    </row>
    <row r="55" spans="1:13">
      <c r="A55" s="149"/>
      <c r="B55" s="69"/>
      <c r="C55" s="46"/>
      <c r="D55" s="47"/>
      <c r="E55" s="48"/>
      <c r="F55" s="48"/>
      <c r="G55" s="48"/>
      <c r="H55" s="48"/>
      <c r="I55" s="48"/>
      <c r="J55" s="48"/>
      <c r="K55" s="49"/>
      <c r="L55" s="50"/>
      <c r="M55" s="93"/>
    </row>
    <row r="56" spans="1:13">
      <c r="A56" s="147">
        <v>11</v>
      </c>
      <c r="B56" s="74" t="s">
        <v>30</v>
      </c>
      <c r="C56" s="51" t="s">
        <v>51</v>
      </c>
      <c r="D56" s="52">
        <v>76200</v>
      </c>
      <c r="E56" s="53" t="s">
        <v>4</v>
      </c>
      <c r="F56" s="53" t="s">
        <v>4</v>
      </c>
      <c r="G56" s="53" t="s">
        <v>4</v>
      </c>
      <c r="H56" s="53" t="s">
        <v>4</v>
      </c>
      <c r="I56" s="53">
        <v>23200</v>
      </c>
      <c r="J56" s="53">
        <v>10400</v>
      </c>
      <c r="K56" s="54">
        <f>SUM(D56-I56-J56)</f>
        <v>42600</v>
      </c>
      <c r="L56" s="105">
        <f>SUM(I56:J56)*100/D56</f>
        <v>44.094488188976378</v>
      </c>
      <c r="M56" s="95" t="s">
        <v>59</v>
      </c>
    </row>
    <row r="57" spans="1:13">
      <c r="A57" s="148"/>
      <c r="B57" s="68" t="s">
        <v>40</v>
      </c>
      <c r="C57" s="44"/>
      <c r="D57" s="45"/>
      <c r="E57" s="40"/>
      <c r="F57" s="40"/>
      <c r="G57" s="40"/>
      <c r="H57" s="40"/>
      <c r="I57" s="40"/>
      <c r="J57" s="40"/>
      <c r="K57" s="41"/>
      <c r="L57" s="43"/>
      <c r="M57" s="92"/>
    </row>
    <row r="58" spans="1:13">
      <c r="A58" s="149"/>
      <c r="B58" s="69"/>
      <c r="C58" s="46"/>
      <c r="D58" s="47"/>
      <c r="E58" s="48"/>
      <c r="F58" s="48"/>
      <c r="G58" s="48"/>
      <c r="H58" s="48"/>
      <c r="I58" s="48"/>
      <c r="J58" s="48"/>
      <c r="K58" s="49"/>
      <c r="L58" s="50"/>
      <c r="M58" s="93"/>
    </row>
    <row r="59" spans="1:13" ht="25.15" customHeight="1">
      <c r="A59" s="147">
        <v>12</v>
      </c>
      <c r="B59" s="74" t="s">
        <v>38</v>
      </c>
      <c r="C59" s="51" t="s">
        <v>51</v>
      </c>
      <c r="D59" s="52">
        <v>8000</v>
      </c>
      <c r="E59" s="53" t="s">
        <v>4</v>
      </c>
      <c r="F59" s="53" t="s">
        <v>4</v>
      </c>
      <c r="G59" s="53" t="s">
        <v>4</v>
      </c>
      <c r="H59" s="53" t="s">
        <v>4</v>
      </c>
      <c r="I59" s="53">
        <v>4000</v>
      </c>
      <c r="J59" s="53">
        <v>4000</v>
      </c>
      <c r="K59" s="54">
        <f>SUM(D59-I59-J59)</f>
        <v>0</v>
      </c>
      <c r="L59" s="55">
        <f>SUM(I59:J59)*100/D59</f>
        <v>100</v>
      </c>
      <c r="M59" s="94" t="s">
        <v>59</v>
      </c>
    </row>
    <row r="60" spans="1:13" ht="27" customHeight="1">
      <c r="A60" s="148"/>
      <c r="B60" s="68" t="s">
        <v>39</v>
      </c>
      <c r="C60" s="44"/>
      <c r="D60" s="45"/>
      <c r="E60" s="40"/>
      <c r="F60" s="40"/>
      <c r="G60" s="40"/>
      <c r="H60" s="40"/>
      <c r="I60" s="40"/>
      <c r="J60" s="40"/>
      <c r="K60" s="41"/>
      <c r="L60" s="43"/>
      <c r="M60" s="92"/>
    </row>
    <row r="61" spans="1:13">
      <c r="A61" s="149"/>
      <c r="B61" s="69"/>
      <c r="C61" s="46"/>
      <c r="D61" s="47"/>
      <c r="E61" s="48"/>
      <c r="F61" s="48"/>
      <c r="G61" s="48"/>
      <c r="H61" s="48"/>
      <c r="I61" s="48"/>
      <c r="J61" s="48"/>
      <c r="K61" s="49"/>
      <c r="L61" s="50"/>
      <c r="M61" s="93"/>
    </row>
    <row r="62" spans="1:13">
      <c r="A62" s="150">
        <v>13</v>
      </c>
      <c r="B62" s="67" t="s">
        <v>36</v>
      </c>
      <c r="C62" s="56" t="s">
        <v>51</v>
      </c>
      <c r="D62" s="57">
        <v>8000</v>
      </c>
      <c r="E62" s="58" t="s">
        <v>4</v>
      </c>
      <c r="F62" s="58" t="s">
        <v>4</v>
      </c>
      <c r="G62" s="58" t="s">
        <v>4</v>
      </c>
      <c r="H62" s="58" t="s">
        <v>4</v>
      </c>
      <c r="I62" s="53">
        <v>4000</v>
      </c>
      <c r="J62" s="58">
        <v>4000</v>
      </c>
      <c r="K62" s="59">
        <f>SUM(D62-I62-J62)</f>
        <v>0</v>
      </c>
      <c r="L62" s="60">
        <f>SUM(I62:J62)*100/D62</f>
        <v>100</v>
      </c>
      <c r="M62" s="91" t="s">
        <v>59</v>
      </c>
    </row>
    <row r="63" spans="1:13">
      <c r="A63" s="148"/>
      <c r="B63" s="68" t="s">
        <v>37</v>
      </c>
      <c r="C63" s="44"/>
      <c r="D63" s="45"/>
      <c r="E63" s="40"/>
      <c r="F63" s="40"/>
      <c r="G63" s="40"/>
      <c r="H63" s="40"/>
      <c r="I63" s="40"/>
      <c r="J63" s="40"/>
      <c r="K63" s="41"/>
      <c r="L63" s="43"/>
      <c r="M63" s="92"/>
    </row>
    <row r="64" spans="1:13">
      <c r="A64" s="149"/>
      <c r="B64" s="69"/>
      <c r="C64" s="46"/>
      <c r="D64" s="47"/>
      <c r="E64" s="48"/>
      <c r="F64" s="48"/>
      <c r="G64" s="48"/>
      <c r="H64" s="48"/>
      <c r="I64" s="48"/>
      <c r="J64" s="48"/>
      <c r="K64" s="49"/>
      <c r="L64" s="50"/>
      <c r="M64" s="93"/>
    </row>
    <row r="65" spans="1:13">
      <c r="A65" s="150">
        <v>14</v>
      </c>
      <c r="B65" s="67" t="s">
        <v>46</v>
      </c>
      <c r="C65" s="56" t="s">
        <v>51</v>
      </c>
      <c r="D65" s="57">
        <v>61855</v>
      </c>
      <c r="E65" s="58" t="s">
        <v>4</v>
      </c>
      <c r="F65" s="58" t="s">
        <v>4</v>
      </c>
      <c r="G65" s="58" t="s">
        <v>4</v>
      </c>
      <c r="H65" s="58" t="s">
        <v>4</v>
      </c>
      <c r="I65" s="58">
        <v>40240</v>
      </c>
      <c r="J65" s="58">
        <v>0</v>
      </c>
      <c r="K65" s="59">
        <f>SUM(D65-I65-J65)</f>
        <v>21615</v>
      </c>
      <c r="L65" s="103">
        <f>SUM(I65:J65)*100/D65</f>
        <v>65.05537143319053</v>
      </c>
      <c r="M65" s="96" t="s">
        <v>59</v>
      </c>
    </row>
    <row r="66" spans="1:13">
      <c r="A66" s="148"/>
      <c r="B66" s="68" t="s">
        <v>47</v>
      </c>
      <c r="C66" s="44"/>
      <c r="D66" s="45"/>
      <c r="E66" s="40"/>
      <c r="F66" s="40"/>
      <c r="G66" s="40"/>
      <c r="H66" s="40"/>
      <c r="I66" s="40"/>
      <c r="J66" s="40"/>
      <c r="K66" s="41"/>
      <c r="L66" s="43"/>
      <c r="M66" s="92"/>
    </row>
    <row r="67" spans="1:13">
      <c r="A67" s="149"/>
      <c r="B67" s="69"/>
      <c r="C67" s="46"/>
      <c r="D67" s="47"/>
      <c r="E67" s="48"/>
      <c r="F67" s="48"/>
      <c r="G67" s="48"/>
      <c r="H67" s="48"/>
      <c r="I67" s="48"/>
      <c r="J67" s="48"/>
      <c r="K67" s="49"/>
      <c r="L67" s="50"/>
      <c r="M67" s="93"/>
    </row>
    <row r="68" spans="1:13">
      <c r="A68" s="150">
        <v>15</v>
      </c>
      <c r="B68" s="67" t="s">
        <v>63</v>
      </c>
      <c r="C68" s="56" t="s">
        <v>51</v>
      </c>
      <c r="D68" s="57">
        <v>15000</v>
      </c>
      <c r="E68" s="58" t="s">
        <v>4</v>
      </c>
      <c r="F68" s="58" t="s">
        <v>4</v>
      </c>
      <c r="G68" s="58" t="s">
        <v>4</v>
      </c>
      <c r="H68" s="58" t="s">
        <v>4</v>
      </c>
      <c r="I68" s="58" t="s">
        <v>68</v>
      </c>
      <c r="J68" s="58">
        <v>15000</v>
      </c>
      <c r="K68" s="59">
        <f>SUM(D68-J68)</f>
        <v>0</v>
      </c>
      <c r="L68" s="60">
        <f>SUM(J68+K68)*100/D68</f>
        <v>100</v>
      </c>
      <c r="M68" s="96" t="s">
        <v>59</v>
      </c>
    </row>
    <row r="69" spans="1:13">
      <c r="A69" s="148"/>
      <c r="B69" s="68" t="s">
        <v>64</v>
      </c>
      <c r="C69" s="44"/>
      <c r="D69" s="45"/>
      <c r="E69" s="40"/>
      <c r="F69" s="40"/>
      <c r="G69" s="40"/>
      <c r="H69" s="40"/>
      <c r="I69" s="40"/>
      <c r="J69" s="40"/>
      <c r="K69" s="41"/>
      <c r="L69" s="43"/>
      <c r="M69" s="92"/>
    </row>
    <row r="70" spans="1:13">
      <c r="A70" s="149"/>
      <c r="B70" s="69" t="s">
        <v>65</v>
      </c>
      <c r="C70" s="46"/>
      <c r="D70" s="47"/>
      <c r="E70" s="48"/>
      <c r="F70" s="48"/>
      <c r="G70" s="48"/>
      <c r="H70" s="48"/>
      <c r="I70" s="48"/>
      <c r="J70" s="48"/>
      <c r="K70" s="49"/>
      <c r="L70" s="50"/>
      <c r="M70" s="93"/>
    </row>
    <row r="71" spans="1:13" s="3" customFormat="1" ht="34.5" customHeight="1">
      <c r="A71" s="142" t="s">
        <v>29</v>
      </c>
      <c r="B71" s="143"/>
      <c r="C71" s="97" t="s">
        <v>28</v>
      </c>
      <c r="D71" s="98">
        <f>SUM(D10:D70)</f>
        <v>9342605</v>
      </c>
      <c r="E71" s="144"/>
      <c r="F71" s="145"/>
      <c r="G71" s="145"/>
      <c r="H71" s="146"/>
      <c r="I71" s="99">
        <f>SUM(I10:I70)</f>
        <v>2237817.48</v>
      </c>
      <c r="J71" s="99">
        <f>SUM(J10:J70)</f>
        <v>2584051</v>
      </c>
      <c r="K71" s="99">
        <f>SUM(K10:K70)</f>
        <v>4522636.5199999996</v>
      </c>
      <c r="L71" s="100">
        <f>SUM(I71+J71)*100/D71</f>
        <v>51.611605970711601</v>
      </c>
      <c r="M71" s="101"/>
    </row>
    <row r="72" spans="1:13" s="3" customFormat="1" ht="23.25">
      <c r="A72" s="1"/>
      <c r="B72" s="4"/>
      <c r="C72" s="6"/>
      <c r="D72" s="5"/>
      <c r="E72" s="1"/>
      <c r="F72" s="1"/>
      <c r="G72" s="1"/>
      <c r="H72" s="1"/>
      <c r="I72" s="1"/>
      <c r="J72" s="1"/>
      <c r="K72" s="1"/>
      <c r="L72" s="10"/>
      <c r="M72" s="7"/>
    </row>
    <row r="73" spans="1:13" s="3" customFormat="1" ht="23.25">
      <c r="A73" s="1"/>
      <c r="B73" s="4"/>
      <c r="C73" s="6"/>
      <c r="D73" s="5"/>
      <c r="E73" s="1"/>
      <c r="F73" s="1"/>
      <c r="G73" s="1"/>
      <c r="H73" s="1"/>
      <c r="I73" s="1"/>
      <c r="J73" s="1"/>
      <c r="K73" s="1"/>
      <c r="L73" s="10"/>
      <c r="M73" s="7"/>
    </row>
    <row r="74" spans="1:13" s="3" customFormat="1" ht="23.25">
      <c r="A74" s="1"/>
      <c r="B74" s="4"/>
      <c r="C74" s="6"/>
      <c r="D74" s="5"/>
      <c r="E74" s="1"/>
      <c r="F74" s="1"/>
      <c r="G74" s="1"/>
      <c r="H74" s="1"/>
      <c r="I74" s="1"/>
      <c r="J74" s="1"/>
      <c r="K74" s="1"/>
      <c r="L74" s="10"/>
      <c r="M74" s="7"/>
    </row>
    <row r="75" spans="1:13">
      <c r="K75" s="1"/>
      <c r="L75" s="10"/>
      <c r="M75" s="7"/>
    </row>
  </sheetData>
  <mergeCells count="34">
    <mergeCell ref="A71:B71"/>
    <mergeCell ref="E71:H71"/>
    <mergeCell ref="A53:A55"/>
    <mergeCell ref="A51:A52"/>
    <mergeCell ref="A41:A42"/>
    <mergeCell ref="A59:A61"/>
    <mergeCell ref="A56:A58"/>
    <mergeCell ref="A43:A44"/>
    <mergeCell ref="A45:A46"/>
    <mergeCell ref="A47:A48"/>
    <mergeCell ref="A68:A70"/>
    <mergeCell ref="A62:A64"/>
    <mergeCell ref="A65:A67"/>
    <mergeCell ref="A8:A35"/>
    <mergeCell ref="A36:A38"/>
    <mergeCell ref="A39:A40"/>
    <mergeCell ref="K5:K7"/>
    <mergeCell ref="A49:A50"/>
    <mergeCell ref="A1:M1"/>
    <mergeCell ref="A2:M2"/>
    <mergeCell ref="A3:M3"/>
    <mergeCell ref="D5:H5"/>
    <mergeCell ref="A4:M4"/>
    <mergeCell ref="C5:C7"/>
    <mergeCell ref="M5:M7"/>
    <mergeCell ref="B5:B7"/>
    <mergeCell ref="A5:A7"/>
    <mergeCell ref="D6:D7"/>
    <mergeCell ref="E6:E7"/>
    <mergeCell ref="F6:F7"/>
    <mergeCell ref="G6:G7"/>
    <mergeCell ref="I5:J5"/>
    <mergeCell ref="L5:L7"/>
    <mergeCell ref="H6:H7"/>
  </mergeCells>
  <phoneticPr fontId="3" type="noConversion"/>
  <pageMargins left="0.43307086614173229" right="0.19685039370078741" top="0.19685039370078741" bottom="0.11811023622047245" header="0.23622047244094491" footer="0.11811023622047245"/>
  <pageSetup paperSize="9" scale="64" orientation="landscape" horizontalDpi="4294967293" r:id="rId1"/>
  <rowBreaks count="2" manualBreakCount="2">
    <brk id="32" max="12" man="1"/>
    <brk id="67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พลับพลาไชย 1</vt:lpstr>
      <vt:lpstr>'พลับพลาไชย 1'!Print_Area</vt:lpstr>
      <vt:lpstr>'พลับพลาไชย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พิทักษ์ชน ศรีโพธิ์</cp:lastModifiedBy>
  <cp:lastPrinted>2026-07-13T03:38:51Z</cp:lastPrinted>
  <dcterms:created xsi:type="dcterms:W3CDTF">2023-05-30T14:10:06Z</dcterms:created>
  <dcterms:modified xsi:type="dcterms:W3CDTF">2026-07-13T04:05:45Z</dcterms:modified>
</cp:coreProperties>
</file>